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AUG, 25\"/>
    </mc:Choice>
  </mc:AlternateContent>
  <xr:revisionPtr revIDLastSave="0" documentId="13_ncr:1_{3711BF82-3228-49CA-9C57-98A5C078285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Sheet1!$A$1:$R$203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3" i="1" l="1"/>
  <c r="Q93" i="1"/>
  <c r="F200" i="1"/>
  <c r="E200" i="1"/>
  <c r="F183" i="1"/>
  <c r="E183" i="1"/>
  <c r="I183" i="1"/>
  <c r="H183" i="1"/>
  <c r="F178" i="1"/>
  <c r="E178" i="1"/>
  <c r="F171" i="1"/>
  <c r="E171" i="1"/>
  <c r="D171" i="1"/>
  <c r="F167" i="1"/>
  <c r="E167" i="1"/>
  <c r="F152" i="1"/>
  <c r="E152" i="1"/>
  <c r="F150" i="1"/>
  <c r="E150" i="1"/>
  <c r="F144" i="1"/>
  <c r="E144" i="1"/>
  <c r="F129" i="1"/>
  <c r="E129" i="1"/>
  <c r="F114" i="1"/>
  <c r="E114" i="1"/>
  <c r="E113" i="1" s="1"/>
  <c r="D114" i="1"/>
  <c r="F113" i="1"/>
  <c r="I80" i="1"/>
  <c r="I75" i="1"/>
  <c r="I68" i="1"/>
  <c r="I49" i="1"/>
  <c r="I41" i="1"/>
  <c r="I26" i="1"/>
  <c r="I10" i="1"/>
  <c r="R22" i="1"/>
  <c r="Q22" i="1"/>
  <c r="P22" i="1"/>
  <c r="F80" i="1"/>
  <c r="E80" i="1"/>
  <c r="F75" i="1"/>
  <c r="E75" i="1"/>
  <c r="F68" i="1"/>
  <c r="E68" i="1"/>
  <c r="D68" i="1"/>
  <c r="F64" i="1"/>
  <c r="E64" i="1"/>
  <c r="F49" i="1"/>
  <c r="E49" i="1"/>
  <c r="F41" i="1"/>
  <c r="E41" i="1"/>
  <c r="F26" i="1"/>
  <c r="E26" i="1"/>
  <c r="F11" i="1"/>
  <c r="E11" i="1"/>
  <c r="D11" i="1"/>
  <c r="F10" i="1"/>
  <c r="E10" i="1"/>
  <c r="I178" i="1"/>
  <c r="H178" i="1"/>
  <c r="I171" i="1"/>
  <c r="H171" i="1"/>
  <c r="G171" i="1"/>
  <c r="I167" i="1"/>
  <c r="H167" i="1"/>
  <c r="I152" i="1"/>
  <c r="H152" i="1"/>
  <c r="I144" i="1"/>
  <c r="H144" i="1"/>
  <c r="I129" i="1"/>
  <c r="H129" i="1"/>
  <c r="I114" i="1"/>
  <c r="I113" i="1" s="1"/>
  <c r="H114" i="1"/>
  <c r="H113" i="1" s="1"/>
  <c r="G114" i="1"/>
  <c r="L80" i="1"/>
  <c r="K80" i="1"/>
  <c r="H80" i="1"/>
  <c r="L75" i="1"/>
  <c r="K75" i="1"/>
  <c r="H75" i="1"/>
  <c r="L68" i="1"/>
  <c r="K68" i="1"/>
  <c r="J68" i="1"/>
  <c r="H68" i="1"/>
  <c r="G68" i="1"/>
  <c r="L64" i="1"/>
  <c r="K64" i="1"/>
  <c r="I64" i="1"/>
  <c r="H64" i="1"/>
  <c r="L49" i="1"/>
  <c r="L47" i="1" s="1"/>
  <c r="K49" i="1"/>
  <c r="K47" i="1" s="1"/>
  <c r="H49" i="1"/>
  <c r="L41" i="1"/>
  <c r="K41" i="1"/>
  <c r="H41" i="1"/>
  <c r="L26" i="1"/>
  <c r="K26" i="1"/>
  <c r="H26" i="1"/>
  <c r="L11" i="1"/>
  <c r="K11" i="1"/>
  <c r="J11" i="1"/>
  <c r="L10" i="1"/>
  <c r="K10" i="1"/>
  <c r="H11" i="1"/>
  <c r="G11" i="1"/>
  <c r="H10" i="1"/>
  <c r="I150" i="1" l="1"/>
  <c r="I200" i="1" s="1"/>
  <c r="I47" i="1"/>
  <c r="I97" i="1" s="1"/>
  <c r="K97" i="1"/>
  <c r="L97" i="1"/>
  <c r="H150" i="1"/>
  <c r="H200" i="1" s="1"/>
  <c r="E47" i="1"/>
  <c r="E97" i="1" s="1"/>
  <c r="F47" i="1"/>
  <c r="F97" i="1" s="1"/>
  <c r="H47" i="1"/>
  <c r="H97" i="1" s="1"/>
  <c r="J198" i="1" l="1"/>
  <c r="J197" i="1"/>
  <c r="J195" i="1"/>
  <c r="J194" i="1"/>
  <c r="J192" i="1"/>
  <c r="J190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P95" i="1" l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P77" i="1" l="1"/>
  <c r="Q97" i="1" l="1"/>
  <c r="O44" i="1" l="1"/>
  <c r="N44" i="1"/>
  <c r="M44" i="1"/>
  <c r="L147" i="1" l="1"/>
  <c r="K147" i="1"/>
  <c r="J147" i="1"/>
  <c r="L136" i="1"/>
  <c r="N14" i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M87" i="1"/>
  <c r="N95" i="1"/>
  <c r="N94" i="1"/>
  <c r="N92" i="1"/>
  <c r="N91" i="1"/>
  <c r="N90" i="1"/>
  <c r="N89" i="1"/>
  <c r="N88" i="1"/>
  <c r="N87" i="1"/>
  <c r="N86" i="1"/>
  <c r="N85" i="1"/>
  <c r="O53" i="1" l="1"/>
  <c r="O52" i="1"/>
  <c r="O51" i="1"/>
  <c r="O48" i="1" l="1"/>
  <c r="O89" i="1"/>
  <c r="O50" i="1"/>
  <c r="O90" i="1"/>
  <c r="O91" i="1"/>
  <c r="O88" i="1"/>
  <c r="O92" i="1"/>
  <c r="O85" i="1"/>
  <c r="O86" i="1"/>
  <c r="O94" i="1"/>
  <c r="O87" i="1"/>
  <c r="O95" i="1"/>
  <c r="M32" i="1"/>
  <c r="N49" i="1"/>
  <c r="O49" i="1" l="1"/>
  <c r="O47" i="1"/>
  <c r="K114" i="1" l="1"/>
  <c r="L125" i="1"/>
  <c r="K125" i="1"/>
  <c r="J125" i="1"/>
  <c r="N47" i="1" l="1"/>
  <c r="N97" i="1" l="1"/>
  <c r="N43" i="1" l="1"/>
  <c r="M43" i="1"/>
  <c r="O43" i="1" l="1"/>
  <c r="Q70" i="1" l="1"/>
  <c r="P70" i="1"/>
  <c r="R70" i="1" l="1"/>
  <c r="O70" i="1" l="1"/>
  <c r="N70" i="1"/>
  <c r="M70" i="1"/>
  <c r="O97" i="1" l="1"/>
  <c r="M92" i="1"/>
  <c r="P36" i="1" l="1"/>
  <c r="M36" i="1"/>
  <c r="J139" i="1"/>
  <c r="Q36" i="1" l="1"/>
  <c r="N26" i="1" l="1"/>
  <c r="M94" i="1" l="1"/>
  <c r="Q71" i="1"/>
  <c r="M37" i="1"/>
  <c r="P18" i="1"/>
  <c r="P50" i="1"/>
  <c r="O21" i="1" l="1"/>
  <c r="L186" i="1" l="1"/>
  <c r="K186" i="1"/>
  <c r="M95" i="1" l="1"/>
  <c r="M91" i="1"/>
  <c r="M89" i="1"/>
  <c r="R8" i="1" l="1"/>
  <c r="Q82" i="1" l="1"/>
  <c r="O8" i="1"/>
  <c r="L111" i="1" l="1"/>
  <c r="J168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O24" i="1" l="1"/>
  <c r="O23" i="1"/>
  <c r="O20" i="1"/>
  <c r="O18" i="1"/>
  <c r="O16" i="1"/>
  <c r="O15" i="1"/>
  <c r="O14" i="1"/>
  <c r="O13" i="1"/>
  <c r="O12" i="1"/>
  <c r="O11" i="1"/>
  <c r="M11" i="1" l="1"/>
  <c r="Q11" i="1"/>
  <c r="N11" i="1"/>
  <c r="N10" i="1" l="1"/>
  <c r="R11" i="1"/>
  <c r="P11" i="1"/>
  <c r="O41" i="1" l="1"/>
  <c r="O10" i="1"/>
  <c r="K111" i="1" l="1"/>
  <c r="J115" i="1"/>
  <c r="K115" i="1"/>
  <c r="L115" i="1"/>
  <c r="J116" i="1"/>
  <c r="K116" i="1"/>
  <c r="L116" i="1"/>
  <c r="J117" i="1"/>
  <c r="K117" i="1"/>
  <c r="L117" i="1"/>
  <c r="J118" i="1"/>
  <c r="K118" i="1"/>
  <c r="L118" i="1"/>
  <c r="J119" i="1"/>
  <c r="K119" i="1"/>
  <c r="L119" i="1"/>
  <c r="J121" i="1"/>
  <c r="K121" i="1"/>
  <c r="L121" i="1"/>
  <c r="J123" i="1"/>
  <c r="K123" i="1"/>
  <c r="L123" i="1"/>
  <c r="J124" i="1"/>
  <c r="K124" i="1"/>
  <c r="L124" i="1"/>
  <c r="J126" i="1"/>
  <c r="K126" i="1"/>
  <c r="L126" i="1"/>
  <c r="K127" i="1"/>
  <c r="L127" i="1"/>
  <c r="J131" i="1"/>
  <c r="K131" i="1"/>
  <c r="L131" i="1"/>
  <c r="J132" i="1"/>
  <c r="K132" i="1"/>
  <c r="L132" i="1"/>
  <c r="J134" i="1"/>
  <c r="K134" i="1"/>
  <c r="L134" i="1"/>
  <c r="J135" i="1"/>
  <c r="K135" i="1"/>
  <c r="L135" i="1"/>
  <c r="J136" i="1"/>
  <c r="K136" i="1"/>
  <c r="J137" i="1"/>
  <c r="K137" i="1"/>
  <c r="L137" i="1"/>
  <c r="J138" i="1"/>
  <c r="K138" i="1"/>
  <c r="L138" i="1"/>
  <c r="K139" i="1"/>
  <c r="L139" i="1"/>
  <c r="J140" i="1"/>
  <c r="K140" i="1"/>
  <c r="L140" i="1"/>
  <c r="K141" i="1"/>
  <c r="L141" i="1"/>
  <c r="K142" i="1"/>
  <c r="L142" i="1"/>
  <c r="J146" i="1"/>
  <c r="K146" i="1"/>
  <c r="L146" i="1"/>
  <c r="J151" i="1"/>
  <c r="K151" i="1"/>
  <c r="L151" i="1"/>
  <c r="J153" i="1"/>
  <c r="K153" i="1"/>
  <c r="L153" i="1"/>
  <c r="J154" i="1"/>
  <c r="K154" i="1"/>
  <c r="L154" i="1"/>
  <c r="K155" i="1"/>
  <c r="L155" i="1"/>
  <c r="J156" i="1"/>
  <c r="K156" i="1"/>
  <c r="L156" i="1"/>
  <c r="L152" i="1" l="1"/>
  <c r="K152" i="1"/>
  <c r="L144" i="1"/>
  <c r="K144" i="1"/>
  <c r="L129" i="1"/>
  <c r="K129" i="1"/>
  <c r="L114" i="1"/>
  <c r="J114" i="1"/>
  <c r="K113" i="1" l="1"/>
  <c r="L113" i="1"/>
  <c r="K178" i="1" l="1"/>
  <c r="L167" i="1"/>
  <c r="K171" i="1"/>
  <c r="K167" i="1"/>
  <c r="L180" i="1"/>
  <c r="L177" i="1"/>
  <c r="K175" i="1"/>
  <c r="K174" i="1"/>
  <c r="L173" i="1"/>
  <c r="J173" i="1"/>
  <c r="K172" i="1"/>
  <c r="J171" i="1"/>
  <c r="L168" i="1"/>
  <c r="J184" i="1"/>
  <c r="J180" i="1"/>
  <c r="J177" i="1"/>
  <c r="L171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1" i="1"/>
  <c r="K176" i="1"/>
  <c r="K170" i="1"/>
  <c r="R53" i="1"/>
  <c r="R51" i="1"/>
  <c r="O79" i="1"/>
  <c r="Q8" i="1"/>
  <c r="L185" i="1"/>
  <c r="J181" i="1"/>
  <c r="J172" i="1"/>
  <c r="N75" i="1"/>
  <c r="P68" i="1"/>
  <c r="K182" i="1"/>
  <c r="L184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2" i="1"/>
  <c r="K177" i="1"/>
  <c r="L176" i="1"/>
  <c r="L174" i="1"/>
  <c r="L169" i="1"/>
  <c r="K168" i="1"/>
  <c r="L181" i="1"/>
  <c r="L175" i="1"/>
  <c r="J174" i="1"/>
  <c r="L170" i="1"/>
  <c r="K185" i="1"/>
  <c r="L172" i="1"/>
  <c r="J169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3" i="1"/>
  <c r="K180" i="1"/>
  <c r="K184" i="1"/>
  <c r="P53" i="1"/>
  <c r="M69" i="1"/>
  <c r="M12" i="1"/>
  <c r="P12" i="1"/>
  <c r="R79" i="1"/>
  <c r="R72" i="1"/>
  <c r="O73" i="1"/>
  <c r="O65" i="1"/>
  <c r="N64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69" i="1"/>
  <c r="L178" i="1"/>
  <c r="R41" i="1" l="1"/>
  <c r="Q26" i="1"/>
  <c r="R68" i="1"/>
  <c r="O68" i="1"/>
  <c r="M68" i="1"/>
  <c r="R26" i="1"/>
  <c r="O75" i="1"/>
  <c r="N68" i="1"/>
  <c r="Q68" i="1"/>
  <c r="Q47" i="1"/>
  <c r="O64" i="1"/>
  <c r="Q64" i="1"/>
  <c r="R10" i="1"/>
  <c r="Q10" i="1"/>
  <c r="R80" i="1"/>
  <c r="R47" i="1" l="1"/>
  <c r="K183" i="1"/>
  <c r="K150" i="1"/>
  <c r="L183" i="1"/>
  <c r="K200" i="1" l="1"/>
  <c r="L150" i="1" l="1"/>
  <c r="L200" i="1"/>
</calcChain>
</file>

<file path=xl/sharedStrings.xml><?xml version="1.0" encoding="utf-8"?>
<sst xmlns="http://schemas.openxmlformats.org/spreadsheetml/2006/main" count="571" uniqueCount="132">
  <si>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</si>
  <si>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</si>
  <si>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</si>
  <si>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</si>
  <si>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</si>
  <si>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</si>
  <si>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</si>
  <si>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</si>
  <si>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</si>
  <si>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</si>
  <si>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</si>
  <si>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</si>
  <si>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</si>
  <si>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</si>
  <si>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</si>
  <si>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</si>
  <si>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</si>
  <si>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</si>
  <si>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</si>
  <si>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</si>
  <si>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</si>
  <si>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</si>
  <si>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 xml:space="preserve">        -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</si>
  <si>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</si>
  <si>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</si>
  <si>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</si>
  <si>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</si>
  <si>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</si>
  <si>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</si>
  <si>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</si>
  <si>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</si>
  <si>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</si>
  <si>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</si>
  <si>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</si>
  <si>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</si>
  <si>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</si>
  <si>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</si>
  <si>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</si>
  <si>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</si>
  <si>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</si>
  <si>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</si>
  <si>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</si>
  <si>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</si>
  <si>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</si>
  <si>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</si>
  <si>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</si>
  <si>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</si>
  <si>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</si>
  <si>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</si>
  <si>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</si>
  <si>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</si>
  <si>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</si>
  <si>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</si>
  <si>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</si>
  <si>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</si>
  <si>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</si>
  <si>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</si>
  <si>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</si>
  <si>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</si>
  <si>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</si>
  <si>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</si>
  <si>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</si>
  <si>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</si>
  <si>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</si>
  <si>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</si>
  <si>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</si>
  <si>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</si>
  <si>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</si>
  <si>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</si>
  <si>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</si>
  <si>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</si>
  <si>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</si>
  <si>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</si>
  <si>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</si>
  <si>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</si>
  <si>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</si>
  <si>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</si>
  <si>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</si>
  <si>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</si>
  <si>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</si>
  <si>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</si>
  <si>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</si>
  <si>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</si>
  <si>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</si>
  <si>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</si>
  <si>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</si>
  <si>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</si>
  <si>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</si>
  <si>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</si>
  <si>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</si>
  <si>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</si>
  <si>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</si>
  <si>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</si>
  <si>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</si>
  <si>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</si>
  <si>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</si>
  <si>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</si>
  <si>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</si>
  <si>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</si>
  <si>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</si>
  <si>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</si>
  <si>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</si>
  <si>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</si>
  <si>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</si>
  <si>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</si>
  <si>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</si>
  <si>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      (**) QUANTITY DATA HAS BEEN ESTIMATED WHERE EVER IT IS FOUND NECESSARY.</t>
  </si>
  <si>
    <t xml:space="preserve">       ( **) QUANTITY DATA HAS BEEN ESTIMATED WHERE EVER IT IS FOUND NECESSARY.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</si>
  <si>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</si>
  <si>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</si>
  <si>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</si>
  <si>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</si>
  <si>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</si>
  <si>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</si>
  <si>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</si>
  <si>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</si>
  <si>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</si>
  <si>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-</t>
  </si>
  <si>
    <t>STATEMENT SHOWING EXPORTS OF SELECTED COMMODITIES DURING THE MONTH OF AUGUST, 2025</t>
  </si>
  <si>
    <t xml:space="preserve">                   AUGUST, 2025  ( R)</t>
  </si>
  <si>
    <t xml:space="preserve">                   AUGUST,2024</t>
  </si>
  <si>
    <t xml:space="preserve">  % CHANGE IN AUGUST,2025 OVER</t>
  </si>
  <si>
    <t>AUGUST,2024</t>
  </si>
  <si>
    <t xml:space="preserve">                   JULY, 2025  ( F)</t>
  </si>
  <si>
    <t xml:space="preserve">        JULY,2025</t>
  </si>
  <si>
    <t xml:space="preserve">    JULY - AUGUST,   2025 </t>
  </si>
  <si>
    <t xml:space="preserve">     JULY - AUGUST,   2024 </t>
  </si>
  <si>
    <t xml:space="preserve">% CHANGE IN  JULY - AUGUST, 2025 </t>
  </si>
  <si>
    <t xml:space="preserve">           OVER JULY - AUGUST, 2024</t>
  </si>
  <si>
    <t xml:space="preserve">STATEMENT SHOWING EXPORTS OF SELECTED COMMODITIES DURING THE PERIOD JULY - AUGUST,    2025 </t>
  </si>
  <si>
    <t>NOTE:- 1. THE DATA SOURCE HAS BEEN SHIFTED FROM PRAL TO PSW</t>
  </si>
  <si>
    <t xml:space="preserve">             2. SOME DIFFERENCE MAY OCCUR IN PERCENTAGE CHANGE WITH  RESPECT TO RUPEES &amp; DOLLARS.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</si>
</sst>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9" fillId="0" borderId="0" xfId="5" applyNumberFormat="1" applyFont="1"/>
    <xf numFmtId="3" fontId="10" fillId="0" borderId="0" xfId="0" applyNumberFormat="1" applyFont="1"/>
    <xf numFmtId="37" fontId="8" fillId="0" borderId="0" xfId="0" applyNumberFormat="1" applyFont="1"/>
    <xf numFmtId="166" fontId="10" fillId="0" borderId="0" xfId="1" applyNumberFormat="1" applyFont="1" applyFill="1"/>
    <xf numFmtId="41" fontId="10" fillId="0" borderId="0" xfId="2" applyFont="1" applyFill="1"/>
    <xf numFmtId="41" fontId="8" fillId="0" borderId="0" xfId="2" applyFont="1" applyFill="1"/>
    <xf numFmtId="37" fontId="8" fillId="0" borderId="0" xfId="0" applyNumberFormat="1" applyFont="1" applyAlignment="1">
      <alignment horizontal="center"/>
    </xf>
    <xf numFmtId="3" fontId="9" fillId="0" borderId="0" xfId="6" applyNumberFormat="1" applyFont="1"/>
    <xf numFmtId="167" fontId="10" fillId="0" borderId="0" xfId="1" applyNumberFormat="1" applyFont="1" applyFill="1"/>
    <xf numFmtId="166" fontId="10" fillId="0" borderId="0" xfId="1" applyNumberFormat="1" applyFont="1" applyFill="1" applyBorder="1"/>
    <xf numFmtId="3" fontId="10" fillId="0" borderId="0" xfId="0" applyNumberFormat="1" applyFont="1" applyAlignment="1">
      <alignment horizontal="center"/>
    </xf>
    <xf numFmtId="43" fontId="10" fillId="0" borderId="0" xfId="1" applyFont="1" applyFill="1" applyBorder="1"/>
    <xf numFmtId="3" fontId="8" fillId="0" borderId="6" xfId="0" applyNumberFormat="1" applyFont="1" applyBorder="1"/>
    <xf numFmtId="3" fontId="8" fillId="0" borderId="0" xfId="0" applyNumberFormat="1" applyFont="1" applyAlignment="1">
      <alignment horizontal="left"/>
    </xf>
    <xf numFmtId="1" fontId="10" fillId="0" borderId="0" xfId="1" applyNumberFormat="1" applyFont="1" applyFill="1" applyBorder="1"/>
    <xf numFmtId="3" fontId="10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6" fontId="10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center"/>
    </xf>
    <xf numFmtId="3" fontId="9" fillId="0" borderId="1" xfId="5" applyNumberFormat="1" applyFont="1" applyBorder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37" fontId="10" fillId="0" borderId="0" xfId="0" applyNumberFormat="1" applyFont="1" applyAlignment="1">
      <alignment horizontal="right"/>
    </xf>
    <xf numFmtId="3" fontId="10" fillId="0" borderId="0" xfId="2" applyNumberFormat="1" applyFont="1" applyFill="1" applyBorder="1"/>
    <xf numFmtId="3" fontId="10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7" fontId="10" fillId="0" borderId="0" xfId="0" applyNumberFormat="1" applyFont="1" applyAlignment="1">
      <alignment horizontal="left"/>
    </xf>
    <xf numFmtId="3" fontId="10" fillId="0" borderId="0" xfId="6" applyNumberFormat="1" applyFont="1"/>
    <xf numFmtId="0" fontId="0" fillId="0" borderId="8" xfId="0" applyBorder="1"/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2" fontId="10" fillId="0" borderId="0" xfId="0" applyNumberFormat="1" applyFont="1"/>
    <xf numFmtId="1" fontId="10" fillId="0" borderId="0" xfId="0" applyNumberFormat="1" applyFont="1"/>
    <xf numFmtId="0" fontId="10" fillId="0" borderId="8" xfId="0" applyFont="1" applyBorder="1"/>
    <xf numFmtId="37" fontId="10" fillId="0" borderId="8" xfId="0" applyNumberFormat="1" applyFont="1" applyBorder="1" applyAlignment="1">
      <alignment horizontal="left"/>
    </xf>
    <xf numFmtId="165" fontId="10" fillId="0" borderId="8" xfId="0" applyNumberFormat="1" applyFont="1" applyBorder="1"/>
    <xf numFmtId="1" fontId="8" fillId="0" borderId="0" xfId="0" applyNumberFormat="1" applyFont="1"/>
    <xf numFmtId="37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43" fontId="8" fillId="0" borderId="0" xfId="1" applyFont="1"/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9"/>
  <sheetViews>
    <sheetView tabSelected="1" zoomScale="60" zoomScaleNormal="60" workbookViewId="0">
      <selection sqref="A1:R1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4" customWidth="1"/>
    <col min="15" max="15" width="13.54296875" style="24" customWidth="1"/>
    <col min="16" max="16" width="14.81640625" style="1" customWidth="1"/>
    <col min="17" max="18" width="15.1796875" style="1" customWidth="1"/>
    <col min="19" max="19" width="15.81640625" style="9" customWidth="1"/>
    <col min="20" max="20" width="16.1796875" style="23" customWidth="1"/>
    <col min="21" max="21" width="15.36328125" style="23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100" t="s">
        <v>118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3" x14ac:dyDescent="0.5">
      <c r="E2" s="2"/>
      <c r="H2" s="2"/>
      <c r="K2" s="2"/>
      <c r="O2" s="25" t="s">
        <v>103</v>
      </c>
    </row>
    <row r="3" spans="1:23" x14ac:dyDescent="0.5">
      <c r="E3" s="2"/>
      <c r="H3" s="2"/>
      <c r="K3" s="2"/>
      <c r="O3" s="25" t="s">
        <v>109</v>
      </c>
    </row>
    <row r="4" spans="1:23" x14ac:dyDescent="0.5">
      <c r="A4" s="26"/>
      <c r="B4" s="105" t="s">
        <v>95</v>
      </c>
      <c r="C4" s="27" t="s">
        <v>92</v>
      </c>
      <c r="D4" s="28" t="s">
        <v>119</v>
      </c>
      <c r="E4" s="29"/>
      <c r="F4" s="30"/>
      <c r="G4" s="102" t="s">
        <v>123</v>
      </c>
      <c r="H4" s="103"/>
      <c r="I4" s="104"/>
      <c r="J4" s="28" t="s">
        <v>120</v>
      </c>
      <c r="K4" s="29"/>
      <c r="L4" s="30"/>
      <c r="M4" s="31"/>
      <c r="N4" s="32" t="s">
        <v>121</v>
      </c>
      <c r="O4" s="33"/>
      <c r="P4" s="34"/>
      <c r="Q4" s="34"/>
      <c r="R4" s="35" t="s">
        <v>0</v>
      </c>
      <c r="S4" s="15"/>
    </row>
    <row r="5" spans="1:23" x14ac:dyDescent="0.5">
      <c r="A5" s="36" t="s">
        <v>1</v>
      </c>
      <c r="B5" s="106"/>
      <c r="C5" s="12" t="s">
        <v>93</v>
      </c>
      <c r="D5" s="37" t="s">
        <v>94</v>
      </c>
      <c r="E5" s="108" t="s">
        <v>98</v>
      </c>
      <c r="F5" s="109"/>
      <c r="G5" s="37"/>
      <c r="H5" s="108" t="s">
        <v>98</v>
      </c>
      <c r="I5" s="109"/>
      <c r="J5" s="38"/>
      <c r="K5" s="108" t="s">
        <v>98</v>
      </c>
      <c r="L5" s="109"/>
      <c r="M5" s="98" t="s">
        <v>124</v>
      </c>
      <c r="N5" s="99"/>
      <c r="O5" s="101"/>
      <c r="P5" s="98" t="s">
        <v>122</v>
      </c>
      <c r="Q5" s="99"/>
      <c r="R5" s="99"/>
      <c r="S5" s="15"/>
    </row>
    <row r="6" spans="1:23" x14ac:dyDescent="0.5">
      <c r="A6" s="39" t="s">
        <v>2</v>
      </c>
      <c r="B6" s="106"/>
      <c r="C6" s="12" t="s">
        <v>96</v>
      </c>
      <c r="D6" s="40" t="s">
        <v>97</v>
      </c>
      <c r="E6" s="110"/>
      <c r="F6" s="111"/>
      <c r="G6" s="40" t="s">
        <v>97</v>
      </c>
      <c r="H6" s="110"/>
      <c r="I6" s="111"/>
      <c r="J6" s="41" t="s">
        <v>97</v>
      </c>
      <c r="K6" s="110"/>
      <c r="L6" s="111"/>
      <c r="M6" s="41" t="s">
        <v>97</v>
      </c>
      <c r="N6" s="98" t="s">
        <v>98</v>
      </c>
      <c r="O6" s="101"/>
      <c r="P6" s="41" t="s">
        <v>97</v>
      </c>
      <c r="Q6" s="98" t="s">
        <v>98</v>
      </c>
      <c r="R6" s="99"/>
      <c r="S6" s="15"/>
    </row>
    <row r="7" spans="1:23" x14ac:dyDescent="0.5">
      <c r="A7" s="42"/>
      <c r="B7" s="107"/>
      <c r="C7" s="43" t="s">
        <v>99</v>
      </c>
      <c r="D7" s="37"/>
      <c r="E7" s="44" t="s">
        <v>100</v>
      </c>
      <c r="F7" s="45" t="s">
        <v>101</v>
      </c>
      <c r="G7" s="37"/>
      <c r="H7" s="44" t="s">
        <v>100</v>
      </c>
      <c r="I7" s="45" t="s">
        <v>101</v>
      </c>
      <c r="J7" s="46"/>
      <c r="K7" s="44" t="s">
        <v>100</v>
      </c>
      <c r="L7" s="45" t="s">
        <v>102</v>
      </c>
      <c r="M7" s="47"/>
      <c r="N7" s="48" t="s">
        <v>104</v>
      </c>
      <c r="O7" s="49" t="s">
        <v>102</v>
      </c>
      <c r="P7" s="47"/>
      <c r="Q7" s="46" t="s">
        <v>104</v>
      </c>
      <c r="R7" s="50" t="s">
        <v>102</v>
      </c>
      <c r="S7" s="51"/>
      <c r="T7" s="51"/>
      <c r="U7" s="51"/>
    </row>
    <row r="8" spans="1:23" x14ac:dyDescent="0.5">
      <c r="A8" s="3"/>
      <c r="B8" s="3" t="s">
        <v>3</v>
      </c>
      <c r="D8" s="52"/>
      <c r="E8" s="14">
        <v>683369</v>
      </c>
      <c r="F8" s="7">
        <v>2416510</v>
      </c>
      <c r="G8" s="52"/>
      <c r="H8" s="7">
        <v>762578</v>
      </c>
      <c r="I8" s="7">
        <v>2685293</v>
      </c>
      <c r="J8" s="16"/>
      <c r="K8" s="7">
        <v>769399</v>
      </c>
      <c r="L8" s="7">
        <v>2762254</v>
      </c>
      <c r="M8" s="53"/>
      <c r="N8" s="54">
        <f>ROUND(E8/H8*100-100,2)</f>
        <v>-10.39</v>
      </c>
      <c r="O8" s="54">
        <f>ROUND(F8/I8*100-100,2)</f>
        <v>-10.01</v>
      </c>
      <c r="P8" s="53"/>
      <c r="Q8" s="54">
        <f>ROUND(E8/K8*100-100,2)</f>
        <v>-11.18</v>
      </c>
      <c r="R8" s="54">
        <f>ROUND(F8/L8*100-100,2)</f>
        <v>-12.52</v>
      </c>
      <c r="S8" s="17"/>
    </row>
    <row r="9" spans="1:23" x14ac:dyDescent="0.5">
      <c r="A9" s="3"/>
      <c r="B9" s="3"/>
      <c r="C9" s="55"/>
      <c r="D9" s="7"/>
      <c r="E9" s="7"/>
      <c r="F9" s="7"/>
      <c r="G9" s="7"/>
      <c r="H9" s="7"/>
      <c r="I9" s="7"/>
      <c r="J9" s="7"/>
      <c r="K9" s="7"/>
      <c r="L9" s="7"/>
      <c r="M9" s="54"/>
      <c r="N9" s="54"/>
      <c r="O9" s="54"/>
      <c r="P9" s="53"/>
      <c r="Q9" s="54"/>
      <c r="R9" s="54"/>
      <c r="S9" s="15"/>
    </row>
    <row r="10" spans="1:23" x14ac:dyDescent="0.5">
      <c r="A10" s="12" t="s">
        <v>5</v>
      </c>
      <c r="B10" s="3" t="s">
        <v>6</v>
      </c>
      <c r="C10" s="51"/>
      <c r="D10" s="56"/>
      <c r="E10" s="7">
        <f>SUM(E11,E14:E24)</f>
        <v>98266.038961527782</v>
      </c>
      <c r="F10" s="7">
        <f>SUM(F11,F14:F24)</f>
        <v>347562.13775663933</v>
      </c>
      <c r="G10" s="56"/>
      <c r="H10" s="7">
        <f>SUM(H11,H14:H24)</f>
        <v>121232</v>
      </c>
      <c r="I10" s="7">
        <f>SUM(I11,I14:I24)</f>
        <v>426698.36595928762</v>
      </c>
      <c r="J10" s="56"/>
      <c r="K10" s="7">
        <f>SUM(K11,K14:K24)</f>
        <v>149343</v>
      </c>
      <c r="L10" s="7">
        <f>SUM(L11,L14:L24)</f>
        <v>536160</v>
      </c>
      <c r="M10" s="53"/>
      <c r="N10" s="54">
        <f t="shared" ref="N10:O16" si="0">ROUND(E10/H10*100-100,2)</f>
        <v>-18.940000000000001</v>
      </c>
      <c r="O10" s="54">
        <f t="shared" si="0"/>
        <v>-18.55</v>
      </c>
      <c r="P10" s="53"/>
      <c r="Q10" s="54">
        <f t="shared" ref="Q10:R16" si="1">ROUND(E10/K10*100-100,2)</f>
        <v>-34.200000000000003</v>
      </c>
      <c r="R10" s="54">
        <f t="shared" si="1"/>
        <v>-35.18</v>
      </c>
      <c r="S10" s="15"/>
      <c r="W10" s="11"/>
    </row>
    <row r="11" spans="1:23" x14ac:dyDescent="0.5">
      <c r="A11" s="8"/>
      <c r="B11" s="3" t="s">
        <v>8</v>
      </c>
      <c r="C11" s="12" t="s">
        <v>9</v>
      </c>
      <c r="D11" s="7">
        <f t="shared" ref="D11:F11" si="2">SUM(D12:D13)</f>
        <v>252237.45340680002</v>
      </c>
      <c r="E11" s="7">
        <f t="shared" si="2"/>
        <v>41388.268126687275</v>
      </c>
      <c r="F11" s="7">
        <f t="shared" si="2"/>
        <v>146278.18954654993</v>
      </c>
      <c r="G11" s="7">
        <f t="shared" ref="G11:L11" si="3">SUM(G12:G13)</f>
        <v>293166</v>
      </c>
      <c r="H11" s="7">
        <f t="shared" si="3"/>
        <v>47695</v>
      </c>
      <c r="I11" s="7">
        <v>167813</v>
      </c>
      <c r="J11" s="7">
        <f t="shared" si="3"/>
        <v>346742</v>
      </c>
      <c r="K11" s="7">
        <f t="shared" si="3"/>
        <v>72120</v>
      </c>
      <c r="L11" s="7">
        <f t="shared" si="3"/>
        <v>258922</v>
      </c>
      <c r="M11" s="54">
        <f t="shared" ref="M11:M16" si="4">ROUND(D11/G11*100-100,2)</f>
        <v>-13.96</v>
      </c>
      <c r="N11" s="54">
        <f t="shared" si="0"/>
        <v>-13.22</v>
      </c>
      <c r="O11" s="54">
        <f t="shared" si="0"/>
        <v>-12.83</v>
      </c>
      <c r="P11" s="54">
        <f t="shared" ref="P11:P16" si="5">ROUND(D11/J11*100-100,2)</f>
        <v>-27.26</v>
      </c>
      <c r="Q11" s="54">
        <f t="shared" si="1"/>
        <v>-42.61</v>
      </c>
      <c r="R11" s="54">
        <f t="shared" si="1"/>
        <v>-43.5</v>
      </c>
      <c r="S11" s="15"/>
      <c r="T11" s="9"/>
      <c r="U11" s="9"/>
      <c r="W11" s="11"/>
    </row>
    <row r="12" spans="1:23" x14ac:dyDescent="0.5">
      <c r="B12" s="3" t="s">
        <v>10</v>
      </c>
      <c r="C12" s="12" t="s">
        <v>9</v>
      </c>
      <c r="D12" s="57">
        <v>49240.035302299999</v>
      </c>
      <c r="E12" s="6">
        <v>14574.33940070228</v>
      </c>
      <c r="F12" s="7">
        <v>51534.220056213802</v>
      </c>
      <c r="G12" s="20">
        <v>52694</v>
      </c>
      <c r="H12" s="6">
        <v>15824</v>
      </c>
      <c r="I12" s="7">
        <v>55759.53782931919</v>
      </c>
      <c r="J12" s="7">
        <v>95303</v>
      </c>
      <c r="K12" s="7">
        <v>27876</v>
      </c>
      <c r="L12" s="7">
        <v>100079</v>
      </c>
      <c r="M12" s="54">
        <f t="shared" si="4"/>
        <v>-6.55</v>
      </c>
      <c r="N12" s="54">
        <f t="shared" si="0"/>
        <v>-7.9</v>
      </c>
      <c r="O12" s="54">
        <f t="shared" si="0"/>
        <v>-7.58</v>
      </c>
      <c r="P12" s="54">
        <f t="shared" si="5"/>
        <v>-48.33</v>
      </c>
      <c r="Q12" s="54">
        <f t="shared" si="1"/>
        <v>-47.72</v>
      </c>
      <c r="R12" s="54">
        <f t="shared" si="1"/>
        <v>-48.51</v>
      </c>
      <c r="S12" s="15"/>
      <c r="T12" s="9"/>
      <c r="U12" s="9"/>
      <c r="W12" s="11"/>
    </row>
    <row r="13" spans="1:23" x14ac:dyDescent="0.5">
      <c r="B13" s="3" t="s">
        <v>11</v>
      </c>
      <c r="C13" s="12" t="s">
        <v>9</v>
      </c>
      <c r="D13" s="57">
        <v>202997.41810450002</v>
      </c>
      <c r="E13" s="6">
        <v>26813.928725984995</v>
      </c>
      <c r="F13" s="7">
        <v>94743.969490336109</v>
      </c>
      <c r="G13" s="20">
        <v>240472</v>
      </c>
      <c r="H13" s="6">
        <v>31871</v>
      </c>
      <c r="I13" s="7">
        <v>112350.36930584657</v>
      </c>
      <c r="J13" s="7">
        <v>251439</v>
      </c>
      <c r="K13" s="7">
        <v>44244</v>
      </c>
      <c r="L13" s="7">
        <v>158843</v>
      </c>
      <c r="M13" s="54">
        <f t="shared" si="4"/>
        <v>-15.58</v>
      </c>
      <c r="N13" s="54">
        <f t="shared" si="0"/>
        <v>-15.87</v>
      </c>
      <c r="O13" s="54">
        <f t="shared" si="0"/>
        <v>-15.67</v>
      </c>
      <c r="P13" s="54">
        <f t="shared" si="5"/>
        <v>-19.27</v>
      </c>
      <c r="Q13" s="54">
        <f t="shared" si="1"/>
        <v>-39.4</v>
      </c>
      <c r="R13" s="54">
        <f t="shared" si="1"/>
        <v>-40.35</v>
      </c>
      <c r="S13" s="15"/>
      <c r="T13" s="9"/>
      <c r="U13" s="9"/>
      <c r="W13" s="11"/>
    </row>
    <row r="14" spans="1:23" x14ac:dyDescent="0.5">
      <c r="A14" s="8"/>
      <c r="B14" s="3" t="s">
        <v>12</v>
      </c>
      <c r="C14" s="12" t="s">
        <v>9</v>
      </c>
      <c r="D14" s="6">
        <v>10695.597599999999</v>
      </c>
      <c r="E14" s="6">
        <v>6742.9115903331003</v>
      </c>
      <c r="F14" s="7">
        <v>23908.686855949509</v>
      </c>
      <c r="G14" s="6">
        <v>11738</v>
      </c>
      <c r="H14" s="6">
        <v>6380</v>
      </c>
      <c r="I14" s="7">
        <v>22447.669518582195</v>
      </c>
      <c r="J14" s="7">
        <v>7650</v>
      </c>
      <c r="K14" s="7">
        <v>4506</v>
      </c>
      <c r="L14" s="7">
        <v>16178</v>
      </c>
      <c r="M14" s="54">
        <f t="shared" si="4"/>
        <v>-8.8800000000000008</v>
      </c>
      <c r="N14" s="54">
        <f t="shared" si="0"/>
        <v>5.69</v>
      </c>
      <c r="O14" s="54">
        <f t="shared" si="0"/>
        <v>6.51</v>
      </c>
      <c r="P14" s="54">
        <f t="shared" si="5"/>
        <v>39.81</v>
      </c>
      <c r="Q14" s="54">
        <f t="shared" si="1"/>
        <v>49.64</v>
      </c>
      <c r="R14" s="54">
        <f t="shared" si="1"/>
        <v>47.79</v>
      </c>
      <c r="S14" s="15"/>
      <c r="T14" s="9"/>
      <c r="U14" s="9"/>
      <c r="W14" s="11"/>
    </row>
    <row r="15" spans="1:23" x14ac:dyDescent="0.5">
      <c r="A15" s="8"/>
      <c r="B15" s="3" t="s">
        <v>13</v>
      </c>
      <c r="C15" s="12" t="s">
        <v>9</v>
      </c>
      <c r="D15" s="6">
        <v>45464.028738099994</v>
      </c>
      <c r="E15" s="6">
        <v>8910.5756502928962</v>
      </c>
      <c r="F15" s="7">
        <v>31543.342676097993</v>
      </c>
      <c r="G15" s="6">
        <v>61510</v>
      </c>
      <c r="H15" s="6">
        <v>16469</v>
      </c>
      <c r="I15" s="7">
        <v>57964.663805558914</v>
      </c>
      <c r="J15" s="7">
        <v>38154</v>
      </c>
      <c r="K15" s="7">
        <v>8408</v>
      </c>
      <c r="L15" s="7">
        <v>30185</v>
      </c>
      <c r="M15" s="54">
        <f t="shared" si="4"/>
        <v>-26.09</v>
      </c>
      <c r="N15" s="54">
        <f t="shared" si="0"/>
        <v>-45.89</v>
      </c>
      <c r="O15" s="54">
        <f t="shared" si="0"/>
        <v>-45.58</v>
      </c>
      <c r="P15" s="54">
        <f t="shared" si="5"/>
        <v>19.16</v>
      </c>
      <c r="Q15" s="54">
        <f t="shared" si="1"/>
        <v>5.98</v>
      </c>
      <c r="R15" s="54">
        <f t="shared" si="1"/>
        <v>4.5</v>
      </c>
      <c r="S15" s="15"/>
      <c r="T15" s="9"/>
      <c r="U15" s="9"/>
      <c r="W15" s="11"/>
    </row>
    <row r="16" spans="1:23" x14ac:dyDescent="0.5">
      <c r="A16" s="8"/>
      <c r="B16" s="3" t="s">
        <v>14</v>
      </c>
      <c r="C16" s="12" t="s">
        <v>9</v>
      </c>
      <c r="D16" s="6">
        <v>50997.767543500006</v>
      </c>
      <c r="E16" s="6">
        <v>3779.3218026635991</v>
      </c>
      <c r="F16" s="7">
        <v>13386.540596264598</v>
      </c>
      <c r="G16" s="6">
        <v>61532</v>
      </c>
      <c r="H16" s="6">
        <v>4513</v>
      </c>
      <c r="I16" s="7">
        <v>15899.840553086378</v>
      </c>
      <c r="J16" s="7">
        <v>72777</v>
      </c>
      <c r="K16" s="7">
        <v>6196</v>
      </c>
      <c r="L16" s="7">
        <v>22244</v>
      </c>
      <c r="M16" s="54">
        <f t="shared" si="4"/>
        <v>-17.12</v>
      </c>
      <c r="N16" s="54">
        <f t="shared" si="0"/>
        <v>-16.260000000000002</v>
      </c>
      <c r="O16" s="54">
        <f t="shared" si="0"/>
        <v>-15.81</v>
      </c>
      <c r="P16" s="54">
        <f t="shared" si="5"/>
        <v>-29.93</v>
      </c>
      <c r="Q16" s="54">
        <f t="shared" si="1"/>
        <v>-39</v>
      </c>
      <c r="R16" s="54">
        <f t="shared" si="1"/>
        <v>-39.82</v>
      </c>
      <c r="S16" s="15"/>
      <c r="T16" s="9"/>
      <c r="U16" s="9"/>
      <c r="W16" s="11"/>
    </row>
    <row r="17" spans="1:23" x14ac:dyDescent="0.5">
      <c r="A17" s="8"/>
      <c r="B17" s="3" t="s">
        <v>105</v>
      </c>
      <c r="C17" s="12" t="s">
        <v>9</v>
      </c>
      <c r="D17" s="6">
        <v>0</v>
      </c>
      <c r="E17" s="7">
        <v>0</v>
      </c>
      <c r="F17" s="7">
        <v>0</v>
      </c>
      <c r="G17" s="6">
        <v>0</v>
      </c>
      <c r="H17" s="7">
        <v>0</v>
      </c>
      <c r="I17" s="7">
        <v>0</v>
      </c>
      <c r="J17" s="6">
        <v>0</v>
      </c>
      <c r="K17" s="7">
        <v>0</v>
      </c>
      <c r="L17" s="7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15"/>
      <c r="T17" s="9"/>
      <c r="U17" s="9"/>
      <c r="W17" s="11"/>
    </row>
    <row r="18" spans="1:23" x14ac:dyDescent="0.5">
      <c r="A18" s="8"/>
      <c r="B18" s="3" t="s">
        <v>15</v>
      </c>
      <c r="C18" s="12" t="s">
        <v>9</v>
      </c>
      <c r="D18" s="6">
        <v>804.19899999999996</v>
      </c>
      <c r="E18" s="6">
        <v>501.91540625760001</v>
      </c>
      <c r="F18" s="7">
        <v>1771.4471019266214</v>
      </c>
      <c r="G18" s="6">
        <v>1292</v>
      </c>
      <c r="H18" s="6">
        <v>1130</v>
      </c>
      <c r="I18" s="7">
        <v>3989.8560403455167</v>
      </c>
      <c r="J18" s="7">
        <v>5249</v>
      </c>
      <c r="K18" s="7">
        <v>5446</v>
      </c>
      <c r="L18" s="7">
        <v>19553</v>
      </c>
      <c r="M18" s="54">
        <f t="shared" ref="M18:O18" si="6">ROUND(D18/G18*100-100,2)</f>
        <v>-37.76</v>
      </c>
      <c r="N18" s="54">
        <f t="shared" si="6"/>
        <v>-55.58</v>
      </c>
      <c r="O18" s="54">
        <f t="shared" si="6"/>
        <v>-55.6</v>
      </c>
      <c r="P18" s="54">
        <f>ROUND(D18/J18*100-100,2)</f>
        <v>-84.68</v>
      </c>
      <c r="Q18" s="54">
        <f>ROUND(E18/K18*100-100,2)</f>
        <v>-90.78</v>
      </c>
      <c r="R18" s="54">
        <f>ROUND(F18/L18*100-100,2)</f>
        <v>-90.94</v>
      </c>
      <c r="S18" s="15"/>
      <c r="T18" s="9"/>
      <c r="U18" s="9"/>
      <c r="W18" s="11"/>
    </row>
    <row r="19" spans="1:23" x14ac:dyDescent="0.5">
      <c r="A19" s="8"/>
      <c r="B19" s="3" t="s">
        <v>16</v>
      </c>
      <c r="C19" s="12" t="s">
        <v>9</v>
      </c>
      <c r="D19" s="6">
        <v>0</v>
      </c>
      <c r="E19" s="6">
        <v>0</v>
      </c>
      <c r="F19" s="7">
        <v>0</v>
      </c>
      <c r="G19" s="6">
        <v>0</v>
      </c>
      <c r="H19" s="6">
        <v>0</v>
      </c>
      <c r="I19" s="7">
        <v>0</v>
      </c>
      <c r="J19" s="6">
        <v>0</v>
      </c>
      <c r="K19" s="6">
        <v>0</v>
      </c>
      <c r="L19" s="7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15"/>
      <c r="T19" s="9"/>
      <c r="U19" s="9"/>
      <c r="W19" s="11"/>
    </row>
    <row r="20" spans="1:23" x14ac:dyDescent="0.5">
      <c r="A20" s="8"/>
      <c r="B20" s="3" t="s">
        <v>17</v>
      </c>
      <c r="C20" s="12" t="s">
        <v>9</v>
      </c>
      <c r="D20" s="6">
        <v>2313.7751813999994</v>
      </c>
      <c r="E20" s="6">
        <v>1785.7264967801977</v>
      </c>
      <c r="F20" s="7">
        <v>6310.2632213919105</v>
      </c>
      <c r="G20" s="6">
        <v>2125</v>
      </c>
      <c r="H20" s="6">
        <v>1919</v>
      </c>
      <c r="I20" s="7">
        <v>6753.1433463846324</v>
      </c>
      <c r="J20" s="7">
        <v>2276</v>
      </c>
      <c r="K20" s="7">
        <v>2215</v>
      </c>
      <c r="L20" s="7">
        <v>7953</v>
      </c>
      <c r="M20" s="54">
        <f t="shared" ref="M20:O21" si="7">ROUND(D20/G20*100-100,2)</f>
        <v>8.8800000000000008</v>
      </c>
      <c r="N20" s="54">
        <f t="shared" si="7"/>
        <v>-6.94</v>
      </c>
      <c r="O20" s="54">
        <f t="shared" si="7"/>
        <v>-6.56</v>
      </c>
      <c r="P20" s="54">
        <f t="shared" ref="P20:R21" si="8">ROUND(D20/J20*100-100,2)</f>
        <v>1.66</v>
      </c>
      <c r="Q20" s="54">
        <f t="shared" si="8"/>
        <v>-19.38</v>
      </c>
      <c r="R20" s="54">
        <f t="shared" si="8"/>
        <v>-20.66</v>
      </c>
      <c r="S20" s="15"/>
      <c r="T20" s="9"/>
      <c r="U20" s="9"/>
      <c r="W20" s="11"/>
    </row>
    <row r="21" spans="1:23" x14ac:dyDescent="0.5">
      <c r="A21" s="8"/>
      <c r="B21" s="3" t="s">
        <v>18</v>
      </c>
      <c r="C21" s="12" t="s">
        <v>9</v>
      </c>
      <c r="D21" s="58">
        <v>6996.6662400000005</v>
      </c>
      <c r="E21" s="6">
        <v>1929.2830329831995</v>
      </c>
      <c r="F21" s="7">
        <v>6829.5320687832291</v>
      </c>
      <c r="G21" s="58">
        <v>3401</v>
      </c>
      <c r="H21" s="6">
        <v>1196</v>
      </c>
      <c r="I21" s="7">
        <v>4210.653494674405</v>
      </c>
      <c r="J21" s="7">
        <v>12279</v>
      </c>
      <c r="K21" s="7">
        <v>5400</v>
      </c>
      <c r="L21" s="7">
        <v>19385</v>
      </c>
      <c r="M21" s="54">
        <f t="shared" si="7"/>
        <v>105.72</v>
      </c>
      <c r="N21" s="54">
        <f t="shared" si="7"/>
        <v>61.31</v>
      </c>
      <c r="O21" s="54">
        <f t="shared" si="7"/>
        <v>62.2</v>
      </c>
      <c r="P21" s="54">
        <f t="shared" si="8"/>
        <v>-43.02</v>
      </c>
      <c r="Q21" s="54">
        <f t="shared" si="8"/>
        <v>-64.27</v>
      </c>
      <c r="R21" s="54">
        <f t="shared" si="8"/>
        <v>-64.77</v>
      </c>
      <c r="S21" s="15"/>
      <c r="T21" s="9"/>
      <c r="U21" s="9"/>
      <c r="W21" s="11"/>
    </row>
    <row r="22" spans="1:23" x14ac:dyDescent="0.5">
      <c r="A22" s="8"/>
      <c r="B22" s="3" t="s">
        <v>19</v>
      </c>
      <c r="C22" s="12" t="s">
        <v>9</v>
      </c>
      <c r="D22" s="6">
        <v>0</v>
      </c>
      <c r="E22" s="6">
        <v>0</v>
      </c>
      <c r="F22" s="7">
        <v>0</v>
      </c>
      <c r="G22" s="6">
        <v>0</v>
      </c>
      <c r="H22" s="6">
        <v>0</v>
      </c>
      <c r="I22" s="7">
        <v>0</v>
      </c>
      <c r="J22" s="7">
        <v>46991</v>
      </c>
      <c r="K22" s="7">
        <v>7956</v>
      </c>
      <c r="L22" s="7">
        <v>28562</v>
      </c>
      <c r="M22" s="54">
        <v>0</v>
      </c>
      <c r="N22" s="54">
        <v>0</v>
      </c>
      <c r="O22" s="54">
        <v>0</v>
      </c>
      <c r="P22" s="54">
        <f t="shared" ref="P22" si="9">ROUND(D22/J22*100-100,2)</f>
        <v>-100</v>
      </c>
      <c r="Q22" s="54">
        <f t="shared" ref="Q22" si="10">ROUND(E22/K22*100-100,2)</f>
        <v>-100</v>
      </c>
      <c r="R22" s="54">
        <f t="shared" ref="R22" si="11">ROUND(F22/L22*100-100,2)</f>
        <v>-100</v>
      </c>
      <c r="S22" s="15"/>
      <c r="T22" s="9"/>
      <c r="U22" s="9"/>
      <c r="W22" s="11"/>
    </row>
    <row r="23" spans="1:23" x14ac:dyDescent="0.5">
      <c r="A23" s="8"/>
      <c r="B23" s="3" t="s">
        <v>20</v>
      </c>
      <c r="C23" s="12" t="s">
        <v>9</v>
      </c>
      <c r="D23" s="6">
        <v>8035.6342927000005</v>
      </c>
      <c r="E23" s="6">
        <v>10287.481220141994</v>
      </c>
      <c r="F23" s="7">
        <v>36438.362127430111</v>
      </c>
      <c r="G23" s="6">
        <v>9141</v>
      </c>
      <c r="H23" s="6">
        <v>11496</v>
      </c>
      <c r="I23" s="7">
        <v>40460.588578808158</v>
      </c>
      <c r="J23" s="7">
        <v>8906</v>
      </c>
      <c r="K23" s="7">
        <v>10692</v>
      </c>
      <c r="L23" s="7">
        <v>38385</v>
      </c>
      <c r="M23" s="54">
        <f>ROUND(D23/G23*100-100,2)</f>
        <v>-12.09</v>
      </c>
      <c r="N23" s="54">
        <f>ROUND(E23/H23*100-100,2)</f>
        <v>-10.51</v>
      </c>
      <c r="O23" s="54">
        <f>ROUND(F23/I23*100-100,2)</f>
        <v>-9.94</v>
      </c>
      <c r="P23" s="54">
        <f>ROUND(D23/J23*100-100,2)</f>
        <v>-9.77</v>
      </c>
      <c r="Q23" s="54">
        <f>ROUND(E23/K23*100-100,2)</f>
        <v>-3.78</v>
      </c>
      <c r="R23" s="54">
        <f>ROUND(F23/L23*100-100,2)</f>
        <v>-5.07</v>
      </c>
      <c r="S23" s="15"/>
      <c r="T23" s="9"/>
      <c r="U23" s="9"/>
      <c r="W23" s="11"/>
    </row>
    <row r="24" spans="1:23" x14ac:dyDescent="0.5">
      <c r="A24" s="8"/>
      <c r="B24" s="3" t="s">
        <v>21</v>
      </c>
      <c r="C24" s="12" t="s">
        <v>7</v>
      </c>
      <c r="D24" s="53" t="s">
        <v>117</v>
      </c>
      <c r="E24" s="6">
        <v>22940.555635387904</v>
      </c>
      <c r="F24" s="7">
        <v>81095.77356224542</v>
      </c>
      <c r="G24" s="53" t="s">
        <v>117</v>
      </c>
      <c r="H24" s="6">
        <v>30434</v>
      </c>
      <c r="I24" s="7">
        <v>107158.95062184743</v>
      </c>
      <c r="J24" s="53" t="s">
        <v>117</v>
      </c>
      <c r="K24" s="7">
        <v>26404</v>
      </c>
      <c r="L24" s="7">
        <v>94793</v>
      </c>
      <c r="M24" s="53" t="s">
        <v>4</v>
      </c>
      <c r="N24" s="54">
        <f>ROUND(E24/H24*100-100,2)</f>
        <v>-24.62</v>
      </c>
      <c r="O24" s="54">
        <f>ROUND(F24/I24*100-100,2)</f>
        <v>-24.32</v>
      </c>
      <c r="P24" s="53" t="s">
        <v>4</v>
      </c>
      <c r="Q24" s="54">
        <f>ROUND(E24/K24*100-100,2)</f>
        <v>-13.12</v>
      </c>
      <c r="R24" s="54">
        <f>ROUND(F24/L24*100-100,2)</f>
        <v>-14.45</v>
      </c>
      <c r="S24" s="15"/>
      <c r="T24" s="9"/>
      <c r="U24" s="9"/>
      <c r="W24" s="11"/>
    </row>
    <row r="25" spans="1:23" x14ac:dyDescent="0.5">
      <c r="A25" s="8"/>
      <c r="B25" s="3"/>
      <c r="C25" s="12"/>
      <c r="D25" s="7"/>
      <c r="E25" s="7"/>
      <c r="F25" s="7"/>
      <c r="G25" s="7"/>
      <c r="H25" s="7"/>
      <c r="I25" s="7"/>
      <c r="J25" s="53"/>
      <c r="K25" s="7"/>
      <c r="L25" s="7"/>
      <c r="M25" s="54"/>
      <c r="N25" s="54"/>
      <c r="O25" s="54"/>
      <c r="P25" s="54"/>
      <c r="Q25" s="54"/>
      <c r="R25" s="54"/>
      <c r="S25" s="15"/>
      <c r="T25" s="9"/>
      <c r="U25" s="9"/>
      <c r="W25" s="11"/>
    </row>
    <row r="26" spans="1:23" x14ac:dyDescent="0.5">
      <c r="A26" s="12" t="s">
        <v>23</v>
      </c>
      <c r="B26" s="3" t="s">
        <v>24</v>
      </c>
      <c r="C26" s="12"/>
      <c r="D26" s="56"/>
      <c r="E26" s="7">
        <f t="shared" ref="E26:L26" si="12">SUM(E27:E39)</f>
        <v>430786.69735772716</v>
      </c>
      <c r="F26" s="7">
        <f t="shared" si="12"/>
        <v>1523583.8838287771</v>
      </c>
      <c r="G26" s="56"/>
      <c r="H26" s="7">
        <f t="shared" si="12"/>
        <v>477086</v>
      </c>
      <c r="I26" s="7">
        <f t="shared" si="12"/>
        <v>1679590.9858131593</v>
      </c>
      <c r="J26" s="56"/>
      <c r="K26" s="7">
        <f t="shared" si="12"/>
        <v>458012</v>
      </c>
      <c r="L26" s="7">
        <f t="shared" si="12"/>
        <v>1644333</v>
      </c>
      <c r="M26" s="53"/>
      <c r="N26" s="54">
        <f>ROUND(E26/H26*100-100,2)</f>
        <v>-9.6999999999999993</v>
      </c>
      <c r="O26" s="54">
        <f>ROUND(F26/I26*100-100,2)</f>
        <v>-9.2899999999999991</v>
      </c>
      <c r="P26" s="53"/>
      <c r="Q26" s="54">
        <f>ROUND(E26/K26*100-100,2)</f>
        <v>-5.94</v>
      </c>
      <c r="R26" s="54">
        <f>ROUND(F26/L26*100-100,2)</f>
        <v>-7.34</v>
      </c>
      <c r="S26" s="15"/>
      <c r="T26" s="9"/>
      <c r="U26" s="9"/>
      <c r="W26" s="11"/>
    </row>
    <row r="27" spans="1:23" x14ac:dyDescent="0.5">
      <c r="A27" s="8"/>
      <c r="B27" s="3" t="s">
        <v>25</v>
      </c>
      <c r="C27" s="12" t="s">
        <v>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15"/>
      <c r="T27" s="9"/>
      <c r="U27" s="9"/>
      <c r="W27" s="11"/>
    </row>
    <row r="28" spans="1:23" x14ac:dyDescent="0.5">
      <c r="A28" s="8"/>
      <c r="B28" s="3" t="s">
        <v>26</v>
      </c>
      <c r="C28" s="12" t="s">
        <v>9</v>
      </c>
      <c r="D28" s="6">
        <v>25542.555007099985</v>
      </c>
      <c r="E28" s="6">
        <v>17852.785968267905</v>
      </c>
      <c r="F28" s="7">
        <v>63125.939527292561</v>
      </c>
      <c r="G28" s="6">
        <v>22536</v>
      </c>
      <c r="H28" s="6">
        <v>15931</v>
      </c>
      <c r="I28" s="7">
        <v>56070.252900875144</v>
      </c>
      <c r="J28" s="7">
        <v>19845</v>
      </c>
      <c r="K28" s="7">
        <v>15275</v>
      </c>
      <c r="L28" s="7">
        <v>54838</v>
      </c>
      <c r="M28" s="54">
        <f t="shared" ref="M28:M37" si="13">ROUND(D28/G28*100-100,2)</f>
        <v>13.34</v>
      </c>
      <c r="N28" s="54">
        <f t="shared" ref="N28:N37" si="14">ROUND(E28/H28*100-100,2)</f>
        <v>12.06</v>
      </c>
      <c r="O28" s="54">
        <f t="shared" ref="O28:O37" si="15">ROUND(F28/I28*100-100,2)</f>
        <v>12.58</v>
      </c>
      <c r="P28" s="54">
        <f t="shared" ref="P28:R29" si="16">ROUND(D28/J28*100-100,2)</f>
        <v>28.71</v>
      </c>
      <c r="Q28" s="54">
        <f t="shared" si="16"/>
        <v>16.88</v>
      </c>
      <c r="R28" s="54">
        <f t="shared" si="16"/>
        <v>15.11</v>
      </c>
      <c r="S28" s="15"/>
      <c r="T28" s="9"/>
      <c r="U28" s="9"/>
      <c r="W28" s="11"/>
    </row>
    <row r="29" spans="1:23" x14ac:dyDescent="0.5">
      <c r="A29" s="8"/>
      <c r="B29" s="3" t="s">
        <v>114</v>
      </c>
      <c r="C29" s="12" t="s">
        <v>9</v>
      </c>
      <c r="D29" s="6">
        <v>30244.291704200008</v>
      </c>
      <c r="E29" s="6">
        <v>44517.057021065331</v>
      </c>
      <c r="F29" s="7">
        <v>157475.24554803901</v>
      </c>
      <c r="G29" s="6">
        <v>27731</v>
      </c>
      <c r="H29" s="6">
        <v>40281</v>
      </c>
      <c r="I29" s="7">
        <v>141822.54488957481</v>
      </c>
      <c r="J29" s="7">
        <v>33425</v>
      </c>
      <c r="K29" s="7">
        <v>50840</v>
      </c>
      <c r="L29" s="7">
        <v>182523</v>
      </c>
      <c r="M29" s="54">
        <f t="shared" si="13"/>
        <v>9.06</v>
      </c>
      <c r="N29" s="54">
        <f t="shared" si="14"/>
        <v>10.52</v>
      </c>
      <c r="O29" s="54">
        <f t="shared" si="15"/>
        <v>11.04</v>
      </c>
      <c r="P29" s="54">
        <f t="shared" si="16"/>
        <v>-9.52</v>
      </c>
      <c r="Q29" s="54">
        <f t="shared" si="16"/>
        <v>-12.44</v>
      </c>
      <c r="R29" s="54">
        <f t="shared" si="16"/>
        <v>-13.72</v>
      </c>
      <c r="S29" s="15"/>
      <c r="T29" s="9"/>
      <c r="U29" s="9"/>
      <c r="W29" s="11"/>
    </row>
    <row r="30" spans="1:23" x14ac:dyDescent="0.5">
      <c r="A30" s="8"/>
      <c r="B30" s="3" t="s">
        <v>28</v>
      </c>
      <c r="C30" s="12" t="s">
        <v>9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15"/>
      <c r="T30" s="9"/>
      <c r="U30" s="9"/>
      <c r="W30" s="11"/>
    </row>
    <row r="31" spans="1:23" x14ac:dyDescent="0.5">
      <c r="A31" s="8"/>
      <c r="B31" s="3" t="s">
        <v>29</v>
      </c>
      <c r="C31" s="12" t="s">
        <v>9</v>
      </c>
      <c r="D31" s="7">
        <v>1175.0704784999998</v>
      </c>
      <c r="E31" s="7">
        <v>840.83208078210009</v>
      </c>
      <c r="F31" s="7">
        <v>2973.4050254944086</v>
      </c>
      <c r="G31" s="7">
        <v>1173</v>
      </c>
      <c r="H31" s="7">
        <v>842</v>
      </c>
      <c r="I31" s="7">
        <v>2965.4421473909506</v>
      </c>
      <c r="J31" s="7">
        <v>1204</v>
      </c>
      <c r="K31" s="7">
        <v>946</v>
      </c>
      <c r="L31" s="7">
        <v>3396</v>
      </c>
      <c r="M31" s="54">
        <f t="shared" si="13"/>
        <v>0.18</v>
      </c>
      <c r="N31" s="54">
        <f t="shared" si="14"/>
        <v>-0.14000000000000001</v>
      </c>
      <c r="O31" s="54">
        <f t="shared" si="15"/>
        <v>0.27</v>
      </c>
      <c r="P31" s="54">
        <f t="shared" ref="P31:R37" si="17">ROUND(D31/J31*100-100,2)</f>
        <v>-2.4</v>
      </c>
      <c r="Q31" s="54">
        <f t="shared" si="17"/>
        <v>-11.12</v>
      </c>
      <c r="R31" s="54">
        <f t="shared" si="17"/>
        <v>-12.44</v>
      </c>
      <c r="S31" s="15"/>
      <c r="T31" s="9"/>
      <c r="U31" s="9"/>
      <c r="W31" s="11"/>
    </row>
    <row r="32" spans="1:23" x14ac:dyDescent="0.5">
      <c r="A32" s="8"/>
      <c r="B32" s="3" t="s">
        <v>30</v>
      </c>
      <c r="C32" s="12" t="s">
        <v>31</v>
      </c>
      <c r="D32" s="58">
        <v>19825</v>
      </c>
      <c r="E32" s="6">
        <v>125999.30035631025</v>
      </c>
      <c r="F32" s="7">
        <v>445686.57399770711</v>
      </c>
      <c r="G32" s="58">
        <v>26176</v>
      </c>
      <c r="H32" s="6">
        <v>145799</v>
      </c>
      <c r="I32" s="7">
        <v>513276.79488333594</v>
      </c>
      <c r="J32" s="7">
        <v>21874</v>
      </c>
      <c r="K32" s="7">
        <v>128937</v>
      </c>
      <c r="L32" s="7">
        <v>462903</v>
      </c>
      <c r="M32" s="54">
        <f>ROUND(D32/G32*100-100,2)</f>
        <v>-24.26</v>
      </c>
      <c r="N32" s="54">
        <f t="shared" si="14"/>
        <v>-13.58</v>
      </c>
      <c r="O32" s="54">
        <f t="shared" si="15"/>
        <v>-13.17</v>
      </c>
      <c r="P32" s="54">
        <f t="shared" si="17"/>
        <v>-9.3699999999999992</v>
      </c>
      <c r="Q32" s="54">
        <f t="shared" si="17"/>
        <v>-2.2799999999999998</v>
      </c>
      <c r="R32" s="54">
        <f t="shared" si="17"/>
        <v>-3.72</v>
      </c>
      <c r="S32" s="15"/>
      <c r="T32" s="9"/>
      <c r="U32" s="9"/>
      <c r="W32" s="11"/>
    </row>
    <row r="33" spans="1:23" x14ac:dyDescent="0.5">
      <c r="A33" s="8"/>
      <c r="B33" s="3" t="s">
        <v>32</v>
      </c>
      <c r="C33" s="12" t="s">
        <v>9</v>
      </c>
      <c r="D33" s="6">
        <v>44632.892221199974</v>
      </c>
      <c r="E33" s="6">
        <v>76094.743402626438</v>
      </c>
      <c r="F33" s="7">
        <v>269120.20380223676</v>
      </c>
      <c r="G33" s="6">
        <v>49394</v>
      </c>
      <c r="H33" s="6">
        <v>84180</v>
      </c>
      <c r="I33" s="7">
        <v>296354.15456579375</v>
      </c>
      <c r="J33" s="7">
        <v>48749</v>
      </c>
      <c r="K33" s="7">
        <v>80901</v>
      </c>
      <c r="L33" s="7">
        <v>290448</v>
      </c>
      <c r="M33" s="54">
        <f t="shared" si="13"/>
        <v>-9.64</v>
      </c>
      <c r="N33" s="54">
        <f t="shared" si="14"/>
        <v>-9.6</v>
      </c>
      <c r="O33" s="54">
        <f t="shared" si="15"/>
        <v>-9.19</v>
      </c>
      <c r="P33" s="54">
        <f t="shared" si="17"/>
        <v>-8.44</v>
      </c>
      <c r="Q33" s="54">
        <f t="shared" si="17"/>
        <v>-5.94</v>
      </c>
      <c r="R33" s="54">
        <f t="shared" si="17"/>
        <v>-7.34</v>
      </c>
      <c r="S33" s="15"/>
      <c r="T33" s="9"/>
      <c r="U33" s="9"/>
      <c r="W33" s="11"/>
    </row>
    <row r="34" spans="1:23" x14ac:dyDescent="0.5">
      <c r="A34" s="8"/>
      <c r="B34" s="3" t="s">
        <v>33</v>
      </c>
      <c r="C34" s="12" t="s">
        <v>9</v>
      </c>
      <c r="D34" s="6">
        <v>18307.146156899991</v>
      </c>
      <c r="E34" s="6">
        <v>24100.47379535115</v>
      </c>
      <c r="F34" s="7">
        <v>85224.07882765762</v>
      </c>
      <c r="G34" s="6">
        <v>19308</v>
      </c>
      <c r="H34" s="6">
        <v>26666</v>
      </c>
      <c r="I34" s="7">
        <v>93876.945932235409</v>
      </c>
      <c r="J34" s="7">
        <v>21048</v>
      </c>
      <c r="K34" s="7">
        <v>28041</v>
      </c>
      <c r="L34" s="7">
        <v>100673</v>
      </c>
      <c r="M34" s="54">
        <f t="shared" si="13"/>
        <v>-5.18</v>
      </c>
      <c r="N34" s="54">
        <f t="shared" si="14"/>
        <v>-9.6199999999999992</v>
      </c>
      <c r="O34" s="54">
        <f t="shared" si="15"/>
        <v>-9.2200000000000006</v>
      </c>
      <c r="P34" s="54">
        <f t="shared" si="17"/>
        <v>-13.02</v>
      </c>
      <c r="Q34" s="54">
        <f t="shared" si="17"/>
        <v>-14.05</v>
      </c>
      <c r="R34" s="54">
        <f t="shared" si="17"/>
        <v>-15.35</v>
      </c>
      <c r="S34" s="15"/>
      <c r="T34" s="9"/>
      <c r="U34" s="9"/>
      <c r="W34" s="11"/>
    </row>
    <row r="35" spans="1:23" x14ac:dyDescent="0.5">
      <c r="A35" s="8"/>
      <c r="B35" s="3" t="s">
        <v>34</v>
      </c>
      <c r="C35" s="12" t="s">
        <v>9</v>
      </c>
      <c r="D35" s="6">
        <v>2882.0267064</v>
      </c>
      <c r="E35" s="6">
        <v>2614.2581225563003</v>
      </c>
      <c r="F35" s="7">
        <v>9244.2273703726842</v>
      </c>
      <c r="G35" s="6">
        <v>2202</v>
      </c>
      <c r="H35" s="6">
        <v>1927</v>
      </c>
      <c r="I35" s="7">
        <v>6783.3742174189993</v>
      </c>
      <c r="J35" s="7">
        <v>3544</v>
      </c>
      <c r="K35" s="7">
        <v>2423</v>
      </c>
      <c r="L35" s="7">
        <v>8700</v>
      </c>
      <c r="M35" s="54">
        <f t="shared" si="13"/>
        <v>30.88</v>
      </c>
      <c r="N35" s="54">
        <f t="shared" si="14"/>
        <v>35.659999999999997</v>
      </c>
      <c r="O35" s="54">
        <f t="shared" si="15"/>
        <v>36.28</v>
      </c>
      <c r="P35" s="54">
        <f t="shared" si="17"/>
        <v>-18.68</v>
      </c>
      <c r="Q35" s="54">
        <f t="shared" si="17"/>
        <v>7.89</v>
      </c>
      <c r="R35" s="54">
        <f t="shared" si="17"/>
        <v>6.26</v>
      </c>
      <c r="S35" s="15"/>
      <c r="T35" s="9"/>
      <c r="U35" s="9"/>
      <c r="W35" s="11"/>
    </row>
    <row r="36" spans="1:23" x14ac:dyDescent="0.5">
      <c r="A36" s="8"/>
      <c r="B36" s="3" t="s">
        <v>35</v>
      </c>
      <c r="C36" s="12" t="s">
        <v>31</v>
      </c>
      <c r="D36" s="6">
        <v>5848.9706356999995</v>
      </c>
      <c r="E36" s="6">
        <v>92764.592054550463</v>
      </c>
      <c r="F36" s="7">
        <v>328054.31751782499</v>
      </c>
      <c r="G36" s="6">
        <v>7159</v>
      </c>
      <c r="H36" s="6">
        <v>113683</v>
      </c>
      <c r="I36" s="7">
        <v>400251.53648218221</v>
      </c>
      <c r="J36" s="7">
        <v>7322</v>
      </c>
      <c r="K36" s="7">
        <v>101112</v>
      </c>
      <c r="L36" s="7">
        <v>363006</v>
      </c>
      <c r="M36" s="54">
        <f t="shared" si="13"/>
        <v>-18.3</v>
      </c>
      <c r="N36" s="54">
        <f t="shared" si="14"/>
        <v>-18.399999999999999</v>
      </c>
      <c r="O36" s="54">
        <f t="shared" si="15"/>
        <v>-18.04</v>
      </c>
      <c r="P36" s="54">
        <f t="shared" si="17"/>
        <v>-20.12</v>
      </c>
      <c r="Q36" s="54">
        <f t="shared" si="17"/>
        <v>-8.26</v>
      </c>
      <c r="R36" s="54">
        <f t="shared" si="17"/>
        <v>-9.6300000000000008</v>
      </c>
      <c r="S36" s="15"/>
      <c r="T36" s="9"/>
      <c r="U36" s="9"/>
      <c r="W36" s="11"/>
    </row>
    <row r="37" spans="1:23" x14ac:dyDescent="0.5">
      <c r="A37" s="8"/>
      <c r="B37" s="3" t="s">
        <v>36</v>
      </c>
      <c r="C37" s="12" t="s">
        <v>9</v>
      </c>
      <c r="D37" s="6">
        <v>6792.8111688999998</v>
      </c>
      <c r="E37" s="6">
        <v>9330.0585657935007</v>
      </c>
      <c r="F37" s="7">
        <v>32998.524322864054</v>
      </c>
      <c r="G37" s="6">
        <v>6634</v>
      </c>
      <c r="H37" s="6">
        <v>9416</v>
      </c>
      <c r="I37" s="7">
        <v>33149.657348616056</v>
      </c>
      <c r="J37" s="7">
        <v>7255</v>
      </c>
      <c r="K37" s="7">
        <v>9470</v>
      </c>
      <c r="L37" s="7">
        <v>33999</v>
      </c>
      <c r="M37" s="54">
        <f t="shared" si="13"/>
        <v>2.39</v>
      </c>
      <c r="N37" s="54">
        <f t="shared" si="14"/>
        <v>-0.91</v>
      </c>
      <c r="O37" s="54">
        <f t="shared" si="15"/>
        <v>-0.46</v>
      </c>
      <c r="P37" s="54">
        <f t="shared" si="17"/>
        <v>-6.37</v>
      </c>
      <c r="Q37" s="54">
        <f t="shared" si="17"/>
        <v>-1.48</v>
      </c>
      <c r="R37" s="54">
        <f t="shared" si="17"/>
        <v>-2.94</v>
      </c>
      <c r="S37" s="15"/>
      <c r="T37" s="9"/>
      <c r="U37" s="9"/>
      <c r="W37" s="11"/>
    </row>
    <row r="38" spans="1:23" x14ac:dyDescent="0.5">
      <c r="A38" s="8"/>
      <c r="B38" s="3" t="s">
        <v>108</v>
      </c>
      <c r="C38" s="12" t="s">
        <v>38</v>
      </c>
      <c r="D38" s="53" t="s">
        <v>117</v>
      </c>
      <c r="E38" s="6">
        <v>18860.482461910306</v>
      </c>
      <c r="F38" s="7">
        <v>66682.612282223199</v>
      </c>
      <c r="G38" s="53" t="s">
        <v>117</v>
      </c>
      <c r="H38" s="6">
        <v>19847</v>
      </c>
      <c r="I38" s="7">
        <v>69866.728413375065</v>
      </c>
      <c r="J38" s="53" t="s">
        <v>117</v>
      </c>
      <c r="K38" s="7">
        <v>19866</v>
      </c>
      <c r="L38" s="7">
        <v>71322</v>
      </c>
      <c r="M38" s="53" t="s">
        <v>4</v>
      </c>
      <c r="N38" s="54">
        <f>ROUND(E38/H38*100-100,2)</f>
        <v>-4.97</v>
      </c>
      <c r="O38" s="54">
        <f>ROUND(F38/I38*100-100,2)</f>
        <v>-4.5599999999999996</v>
      </c>
      <c r="P38" s="53" t="s">
        <v>4</v>
      </c>
      <c r="Q38" s="54">
        <f>ROUND(E38/K38*100-100,2)</f>
        <v>-5.0599999999999996</v>
      </c>
      <c r="R38" s="54">
        <f>ROUND(F38/L38*100-100,2)</f>
        <v>-6.5</v>
      </c>
      <c r="S38" s="15"/>
      <c r="W38" s="11"/>
    </row>
    <row r="39" spans="1:23" x14ac:dyDescent="0.5">
      <c r="A39" s="8"/>
      <c r="B39" s="3" t="s">
        <v>39</v>
      </c>
      <c r="C39" s="12" t="s">
        <v>38</v>
      </c>
      <c r="D39" s="53" t="s">
        <v>117</v>
      </c>
      <c r="E39" s="6">
        <v>17812.113528513401</v>
      </c>
      <c r="F39" s="7">
        <v>62998.75560706442</v>
      </c>
      <c r="G39" s="53" t="s">
        <v>117</v>
      </c>
      <c r="H39" s="6">
        <v>18514</v>
      </c>
      <c r="I39" s="7">
        <v>65173.554032360989</v>
      </c>
      <c r="J39" s="53" t="s">
        <v>117</v>
      </c>
      <c r="K39" s="7">
        <v>20201</v>
      </c>
      <c r="L39" s="7">
        <v>72525</v>
      </c>
      <c r="M39" s="53" t="s">
        <v>4</v>
      </c>
      <c r="N39" s="54">
        <f>ROUND(E39/H39*100-100,2)</f>
        <v>-3.79</v>
      </c>
      <c r="O39" s="54">
        <f>ROUND(F39/I39*100-100,2)</f>
        <v>-3.34</v>
      </c>
      <c r="P39" s="53" t="s">
        <v>4</v>
      </c>
      <c r="Q39" s="54">
        <f>ROUND(E39/K39*100-100,2)</f>
        <v>-11.83</v>
      </c>
      <c r="R39" s="54">
        <f>ROUND(F39/L39*100-100,2)</f>
        <v>-13.14</v>
      </c>
      <c r="S39" s="15"/>
      <c r="T39" s="9"/>
      <c r="U39" s="9"/>
      <c r="W39" s="11"/>
    </row>
    <row r="40" spans="1:23" x14ac:dyDescent="0.5">
      <c r="A40" s="8"/>
      <c r="B40" s="3"/>
      <c r="C40" s="12"/>
      <c r="D40" s="16"/>
      <c r="E40" s="7"/>
      <c r="F40" s="7"/>
      <c r="G40" s="16"/>
      <c r="H40" s="7"/>
      <c r="I40" s="7"/>
      <c r="J40" s="16"/>
      <c r="K40" s="7"/>
      <c r="L40" s="7"/>
      <c r="M40" s="54"/>
      <c r="N40" s="54"/>
      <c r="O40" s="54"/>
      <c r="P40" s="54"/>
      <c r="Q40" s="54"/>
      <c r="R40" s="54"/>
      <c r="S40" s="15"/>
      <c r="T40" s="9"/>
      <c r="U40" s="9"/>
      <c r="W40" s="11"/>
    </row>
    <row r="41" spans="1:23" x14ac:dyDescent="0.5">
      <c r="A41" s="12" t="s">
        <v>40</v>
      </c>
      <c r="B41" s="3" t="s">
        <v>41</v>
      </c>
      <c r="C41" s="12"/>
      <c r="D41" s="53"/>
      <c r="E41" s="7">
        <f t="shared" ref="E41:L41" si="18">SUM(E42:E45)</f>
        <v>5582.3824881546989</v>
      </c>
      <c r="F41" s="7">
        <f t="shared" si="18"/>
        <v>19748.38603629998</v>
      </c>
      <c r="G41" s="53"/>
      <c r="H41" s="7">
        <f t="shared" si="18"/>
        <v>13788</v>
      </c>
      <c r="I41" s="7">
        <f t="shared" si="18"/>
        <v>48803.500530915604</v>
      </c>
      <c r="J41" s="53"/>
      <c r="K41" s="7">
        <f t="shared" si="18"/>
        <v>7343</v>
      </c>
      <c r="L41" s="7">
        <f t="shared" si="18"/>
        <v>26364</v>
      </c>
      <c r="M41" s="53"/>
      <c r="N41" s="54">
        <f t="shared" ref="N41:O41" si="19">ROUND(E41/H41*100-100,2)</f>
        <v>-59.51</v>
      </c>
      <c r="O41" s="54">
        <f t="shared" si="19"/>
        <v>-59.53</v>
      </c>
      <c r="P41" s="53"/>
      <c r="Q41" s="54">
        <f>ROUND(E41/K41*100-100,2)</f>
        <v>-23.98</v>
      </c>
      <c r="R41" s="54">
        <f t="shared" ref="Q41:R43" si="20">ROUND(F41/L41*100-100,2)</f>
        <v>-25.09</v>
      </c>
      <c r="S41" s="15"/>
      <c r="T41" s="9"/>
      <c r="U41" s="9"/>
      <c r="W41" s="11"/>
    </row>
    <row r="42" spans="1:23" x14ac:dyDescent="0.5">
      <c r="A42" s="8"/>
      <c r="B42" s="3" t="s">
        <v>42</v>
      </c>
      <c r="C42" s="12" t="s">
        <v>9</v>
      </c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7">
        <v>0</v>
      </c>
      <c r="J42" s="6">
        <v>0</v>
      </c>
      <c r="K42" s="6">
        <v>0</v>
      </c>
      <c r="L42" s="7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5"/>
      <c r="T42" s="9"/>
      <c r="U42" s="9"/>
      <c r="W42" s="11"/>
    </row>
    <row r="43" spans="1:23" x14ac:dyDescent="0.5">
      <c r="A43" s="8"/>
      <c r="B43" s="3" t="s">
        <v>43</v>
      </c>
      <c r="C43" s="12" t="s">
        <v>9</v>
      </c>
      <c r="D43" s="58">
        <v>42947.921000000002</v>
      </c>
      <c r="E43" s="6">
        <v>5582.3824881546989</v>
      </c>
      <c r="F43" s="7">
        <v>19748.38603629998</v>
      </c>
      <c r="G43" s="58">
        <v>83238</v>
      </c>
      <c r="H43" s="6">
        <v>10675</v>
      </c>
      <c r="I43" s="7">
        <v>37821.802745915782</v>
      </c>
      <c r="J43" s="7">
        <v>55591</v>
      </c>
      <c r="K43" s="7">
        <v>7343</v>
      </c>
      <c r="L43" s="7">
        <v>26364</v>
      </c>
      <c r="M43" s="54">
        <f>ROUND(D43/G43*100-100,2)</f>
        <v>-48.4</v>
      </c>
      <c r="N43" s="54">
        <f t="shared" ref="N43" si="21">ROUND(E43/H43*100-100,2)</f>
        <v>-47.71</v>
      </c>
      <c r="O43" s="54">
        <f t="shared" ref="O43" si="22">ROUND(F43/I43*100-100,2)</f>
        <v>-47.79</v>
      </c>
      <c r="P43" s="54">
        <f>ROUND(D43/J43*100-100,2)</f>
        <v>-22.74</v>
      </c>
      <c r="Q43" s="54">
        <f t="shared" si="20"/>
        <v>-23.98</v>
      </c>
      <c r="R43" s="54">
        <f t="shared" si="20"/>
        <v>-25.09</v>
      </c>
      <c r="S43" s="15"/>
      <c r="T43" s="9"/>
      <c r="U43" s="9"/>
      <c r="W43" s="11"/>
    </row>
    <row r="44" spans="1:23" x14ac:dyDescent="0.5">
      <c r="A44" s="8"/>
      <c r="B44" s="3" t="s">
        <v>44</v>
      </c>
      <c r="C44" s="12" t="s">
        <v>9</v>
      </c>
      <c r="D44" s="6">
        <v>0</v>
      </c>
      <c r="E44" s="6">
        <v>0</v>
      </c>
      <c r="F44" s="7">
        <v>0</v>
      </c>
      <c r="G44" s="6">
        <v>18327</v>
      </c>
      <c r="H44" s="6">
        <v>3113</v>
      </c>
      <c r="I44" s="6">
        <v>10981.697784999824</v>
      </c>
      <c r="J44" s="6">
        <v>0</v>
      </c>
      <c r="K44" s="6">
        <v>0</v>
      </c>
      <c r="L44" s="6">
        <v>0</v>
      </c>
      <c r="M44" s="54">
        <f>ROUND(D44/G44*100-100,2)</f>
        <v>-100</v>
      </c>
      <c r="N44" s="54">
        <f t="shared" ref="N44" si="23">ROUND(E44/H44*100-100,2)</f>
        <v>-100</v>
      </c>
      <c r="O44" s="54">
        <f t="shared" ref="O44" si="24">ROUND(F44/I44*100-100,2)</f>
        <v>-100</v>
      </c>
      <c r="P44" s="54">
        <v>0</v>
      </c>
      <c r="Q44" s="54">
        <v>0</v>
      </c>
      <c r="R44" s="54">
        <v>0</v>
      </c>
      <c r="S44" s="15"/>
      <c r="T44" s="9"/>
      <c r="U44" s="9"/>
      <c r="W44" s="11"/>
    </row>
    <row r="45" spans="1:23" x14ac:dyDescent="0.5">
      <c r="A45" s="8"/>
      <c r="B45" s="3" t="s">
        <v>45</v>
      </c>
      <c r="C45" s="12" t="s">
        <v>9</v>
      </c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7">
        <v>0</v>
      </c>
      <c r="J45" s="6">
        <v>0</v>
      </c>
      <c r="K45" s="6">
        <v>0</v>
      </c>
      <c r="L45" s="7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15"/>
      <c r="T45" s="9"/>
      <c r="U45" s="9"/>
      <c r="W45" s="11"/>
    </row>
    <row r="46" spans="1:23" x14ac:dyDescent="0.5">
      <c r="A46" s="8"/>
      <c r="B46" s="3"/>
      <c r="C46" s="12"/>
      <c r="D46" s="7"/>
      <c r="E46" s="7"/>
      <c r="F46" s="7"/>
      <c r="G46" s="7"/>
      <c r="J46" s="7"/>
      <c r="K46" s="7"/>
      <c r="L46" s="7"/>
      <c r="M46" s="54"/>
      <c r="N46" s="54"/>
      <c r="O46" s="54"/>
      <c r="P46" s="54"/>
      <c r="Q46" s="54"/>
      <c r="R46" s="54"/>
      <c r="S46" s="15"/>
      <c r="T46" s="9"/>
      <c r="U46" s="9"/>
      <c r="W46" s="11"/>
    </row>
    <row r="47" spans="1:23" x14ac:dyDescent="0.5">
      <c r="A47" s="8" t="s">
        <v>46</v>
      </c>
      <c r="B47" s="3" t="s">
        <v>47</v>
      </c>
      <c r="C47" s="12"/>
      <c r="D47" s="53"/>
      <c r="E47" s="7">
        <f>SUM(E48,E49,E53,E64,E68,E72,E73,E74,E75,E80,E89,E90,E91,E92,E93,E95,E94)</f>
        <v>97428.048553907953</v>
      </c>
      <c r="F47" s="7">
        <f>SUM(F48,F49,F53,F64,F68,F72,F73,F74,F75,F80,F89,F90,F91,F92,F93,F95,F94)</f>
        <v>344425.45353013789</v>
      </c>
      <c r="G47" s="53"/>
      <c r="H47" s="7">
        <f>SUM(H48,H49,H53,H64,H68,H72,H73,H74,H75,H80,H89,H90,H91,H92,H93,H95,H94)</f>
        <v>98390</v>
      </c>
      <c r="I47" s="7">
        <f>SUM(I48,I49,I53,I64,I68,I72,I73,I74,I75,I80,I89,I90,I91,I92,I93,I95,I94)</f>
        <v>346570.09704165329</v>
      </c>
      <c r="J47" s="53"/>
      <c r="K47" s="7">
        <f>SUM(K48,K49,K53,K64,K68,K72,K73,K74,K75,K80,K89,K90,K91,K92,K93,K95,K94)</f>
        <v>103141</v>
      </c>
      <c r="L47" s="7">
        <f>SUM(L48,L49,L53,L64,L68,L72,L73,L74,L75,L80,L89,L90,L91,L92,L93,L95,L94)</f>
        <v>370291</v>
      </c>
      <c r="M47" s="53"/>
      <c r="N47" s="54">
        <f t="shared" ref="N47:N53" si="25">ROUND(E47/H47*100-100,2)</f>
        <v>-0.98</v>
      </c>
      <c r="O47" s="54">
        <f t="shared" ref="O47:O53" si="26">ROUND(F47/I47*100-100,2)</f>
        <v>-0.62</v>
      </c>
      <c r="P47" s="53"/>
      <c r="Q47" s="54">
        <f t="shared" ref="Q47:R53" si="27">ROUND(E47/K47*100-100,2)</f>
        <v>-5.54</v>
      </c>
      <c r="R47" s="54">
        <f t="shared" si="27"/>
        <v>-6.99</v>
      </c>
      <c r="S47" s="15"/>
      <c r="T47" s="9"/>
      <c r="U47" s="9"/>
      <c r="W47" s="11"/>
    </row>
    <row r="48" spans="1:23" x14ac:dyDescent="0.5">
      <c r="A48" s="8"/>
      <c r="B48" s="3" t="s">
        <v>48</v>
      </c>
      <c r="C48" s="12" t="s">
        <v>27</v>
      </c>
      <c r="D48" s="6">
        <v>158.11166190000006</v>
      </c>
      <c r="E48" s="6">
        <v>1049.4762439763997</v>
      </c>
      <c r="F48" s="7">
        <v>3714.0374949574589</v>
      </c>
      <c r="G48" s="6">
        <v>177</v>
      </c>
      <c r="H48" s="7">
        <v>1315</v>
      </c>
      <c r="I48" s="7">
        <v>4630.4558893526346</v>
      </c>
      <c r="J48" s="7">
        <v>212</v>
      </c>
      <c r="K48" s="7">
        <v>1402</v>
      </c>
      <c r="L48" s="7">
        <v>5032</v>
      </c>
      <c r="M48" s="54">
        <f>ROUND(D48/G48*100-100,2)</f>
        <v>-10.67</v>
      </c>
      <c r="N48" s="54">
        <f t="shared" si="25"/>
        <v>-20.190000000000001</v>
      </c>
      <c r="O48" s="54">
        <f t="shared" si="26"/>
        <v>-19.79</v>
      </c>
      <c r="P48" s="54">
        <f>ROUND(D48/J48*100-100,2)</f>
        <v>-25.42</v>
      </c>
      <c r="Q48" s="54">
        <f t="shared" si="27"/>
        <v>-25.14</v>
      </c>
      <c r="R48" s="54">
        <f t="shared" si="27"/>
        <v>-26.19</v>
      </c>
      <c r="S48" s="15"/>
      <c r="T48" s="9"/>
      <c r="U48" s="9"/>
      <c r="W48" s="11"/>
    </row>
    <row r="49" spans="1:24" x14ac:dyDescent="0.5">
      <c r="A49" s="8"/>
      <c r="B49" s="3" t="s">
        <v>49</v>
      </c>
      <c r="C49" s="12" t="s">
        <v>38</v>
      </c>
      <c r="D49" s="53" t="s">
        <v>117</v>
      </c>
      <c r="E49" s="7">
        <f t="shared" ref="E49:L49" si="28">SUM(E50:E52)</f>
        <v>10281.918003241</v>
      </c>
      <c r="F49" s="7">
        <f t="shared" si="28"/>
        <v>36335.703790682128</v>
      </c>
      <c r="G49" s="53" t="s">
        <v>117</v>
      </c>
      <c r="H49" s="7">
        <f t="shared" si="28"/>
        <v>11049</v>
      </c>
      <c r="I49" s="7">
        <f t="shared" si="28"/>
        <v>38900.728075682411</v>
      </c>
      <c r="J49" s="53" t="s">
        <v>117</v>
      </c>
      <c r="K49" s="7">
        <f t="shared" si="28"/>
        <v>9087</v>
      </c>
      <c r="L49" s="7">
        <f t="shared" si="28"/>
        <v>32624</v>
      </c>
      <c r="M49" s="53" t="s">
        <v>4</v>
      </c>
      <c r="N49" s="54">
        <f t="shared" si="25"/>
        <v>-6.94</v>
      </c>
      <c r="O49" s="54">
        <f t="shared" si="26"/>
        <v>-6.59</v>
      </c>
      <c r="P49" s="53" t="s">
        <v>4</v>
      </c>
      <c r="Q49" s="54">
        <f t="shared" si="27"/>
        <v>13.15</v>
      </c>
      <c r="R49" s="54">
        <f t="shared" si="27"/>
        <v>11.38</v>
      </c>
      <c r="S49" s="15"/>
      <c r="T49" s="9"/>
      <c r="U49" s="9"/>
      <c r="W49" s="11"/>
    </row>
    <row r="50" spans="1:24" x14ac:dyDescent="0.5">
      <c r="B50" s="3" t="s">
        <v>50</v>
      </c>
      <c r="C50" s="12" t="s">
        <v>31</v>
      </c>
      <c r="D50" s="6">
        <v>395</v>
      </c>
      <c r="E50" s="6">
        <v>6499.1848662990997</v>
      </c>
      <c r="F50" s="7">
        <v>22963.816620374662</v>
      </c>
      <c r="G50" s="7">
        <v>444</v>
      </c>
      <c r="H50" s="7">
        <v>7305</v>
      </c>
      <c r="I50" s="7">
        <v>25720.045735022497</v>
      </c>
      <c r="J50" s="7">
        <v>371</v>
      </c>
      <c r="K50" s="7">
        <v>5832</v>
      </c>
      <c r="L50" s="7">
        <v>20938</v>
      </c>
      <c r="M50" s="54">
        <f t="shared" ref="M50:M51" si="29">ROUND(D50/G50*100-100,2)</f>
        <v>-11.04</v>
      </c>
      <c r="N50" s="54">
        <f t="shared" si="25"/>
        <v>-11.03</v>
      </c>
      <c r="O50" s="54">
        <f t="shared" si="26"/>
        <v>-10.72</v>
      </c>
      <c r="P50" s="54">
        <f>ROUND(D50/J50*100-100,2)</f>
        <v>6.47</v>
      </c>
      <c r="Q50" s="54">
        <f t="shared" si="27"/>
        <v>11.44</v>
      </c>
      <c r="R50" s="54">
        <f t="shared" si="27"/>
        <v>9.68</v>
      </c>
      <c r="S50" s="15"/>
      <c r="T50" s="9"/>
      <c r="U50" s="9"/>
      <c r="W50" s="11"/>
    </row>
    <row r="51" spans="1:24" x14ac:dyDescent="0.5">
      <c r="B51" s="3" t="s">
        <v>51</v>
      </c>
      <c r="C51" s="12" t="s">
        <v>31</v>
      </c>
      <c r="D51" s="6">
        <v>104</v>
      </c>
      <c r="E51" s="6">
        <v>1545.9394059483998</v>
      </c>
      <c r="F51" s="7">
        <v>5464.1198557187208</v>
      </c>
      <c r="G51" s="6">
        <v>97</v>
      </c>
      <c r="H51" s="6">
        <v>1428</v>
      </c>
      <c r="I51" s="7">
        <v>5028.8264440199418</v>
      </c>
      <c r="J51" s="7">
        <v>69</v>
      </c>
      <c r="K51" s="7">
        <v>1307</v>
      </c>
      <c r="L51" s="7">
        <v>4693</v>
      </c>
      <c r="M51" s="54">
        <f t="shared" si="29"/>
        <v>7.22</v>
      </c>
      <c r="N51" s="54">
        <f t="shared" si="25"/>
        <v>8.26</v>
      </c>
      <c r="O51" s="54">
        <f t="shared" si="26"/>
        <v>8.66</v>
      </c>
      <c r="P51" s="54">
        <f>ROUND(D51/J51*100-100,2)</f>
        <v>50.72</v>
      </c>
      <c r="Q51" s="54">
        <f t="shared" si="27"/>
        <v>18.28</v>
      </c>
      <c r="R51" s="54">
        <f t="shared" si="27"/>
        <v>16.43</v>
      </c>
      <c r="S51" s="15"/>
      <c r="T51" s="9"/>
      <c r="U51" s="9"/>
      <c r="W51" s="11"/>
    </row>
    <row r="52" spans="1:24" x14ac:dyDescent="0.5">
      <c r="B52" s="3" t="s">
        <v>52</v>
      </c>
      <c r="C52" s="12" t="s">
        <v>38</v>
      </c>
      <c r="D52" s="53" t="s">
        <v>117</v>
      </c>
      <c r="E52" s="6">
        <v>2236.7937309934996</v>
      </c>
      <c r="F52" s="7">
        <v>7907.7673145887466</v>
      </c>
      <c r="G52" s="53" t="s">
        <v>117</v>
      </c>
      <c r="H52" s="6">
        <v>2316</v>
      </c>
      <c r="I52" s="7">
        <v>8151.8558966399723</v>
      </c>
      <c r="J52" s="53" t="s">
        <v>117</v>
      </c>
      <c r="K52" s="7">
        <v>1948</v>
      </c>
      <c r="L52" s="7">
        <v>6993</v>
      </c>
      <c r="M52" s="53" t="s">
        <v>4</v>
      </c>
      <c r="N52" s="54">
        <f t="shared" si="25"/>
        <v>-3.42</v>
      </c>
      <c r="O52" s="54">
        <f t="shared" si="26"/>
        <v>-2.99</v>
      </c>
      <c r="P52" s="53" t="s">
        <v>4</v>
      </c>
      <c r="Q52" s="54">
        <f t="shared" si="27"/>
        <v>14.83</v>
      </c>
      <c r="R52" s="54">
        <f t="shared" si="27"/>
        <v>13.08</v>
      </c>
      <c r="S52" s="15"/>
      <c r="T52" s="9"/>
      <c r="U52" s="9"/>
      <c r="W52" s="11"/>
    </row>
    <row r="53" spans="1:24" x14ac:dyDescent="0.5">
      <c r="A53" s="8"/>
      <c r="B53" s="3" t="s">
        <v>53</v>
      </c>
      <c r="C53" s="12" t="s">
        <v>9</v>
      </c>
      <c r="D53" s="6">
        <v>639.17310840000005</v>
      </c>
      <c r="E53" s="6">
        <v>3240.1177433023986</v>
      </c>
      <c r="F53" s="7">
        <v>11465.188074924725</v>
      </c>
      <c r="G53" s="6">
        <v>676</v>
      </c>
      <c r="H53" s="6">
        <v>2921</v>
      </c>
      <c r="I53" s="7">
        <v>10283.017530513405</v>
      </c>
      <c r="J53" s="7">
        <v>709</v>
      </c>
      <c r="K53" s="7">
        <v>2836</v>
      </c>
      <c r="L53" s="7">
        <v>10182</v>
      </c>
      <c r="M53" s="54">
        <f>ROUND(D53/G53*100-100,2)</f>
        <v>-5.45</v>
      </c>
      <c r="N53" s="54">
        <f t="shared" si="25"/>
        <v>10.92</v>
      </c>
      <c r="O53" s="54">
        <f t="shared" si="26"/>
        <v>11.5</v>
      </c>
      <c r="P53" s="54">
        <f>ROUND(D53/J53*100-100,2)</f>
        <v>-9.85</v>
      </c>
      <c r="Q53" s="54">
        <f t="shared" si="27"/>
        <v>14.25</v>
      </c>
      <c r="R53" s="54">
        <f t="shared" si="27"/>
        <v>12.6</v>
      </c>
      <c r="S53" s="15"/>
      <c r="T53" s="9"/>
      <c r="U53" s="9"/>
      <c r="W53" s="11"/>
    </row>
    <row r="54" spans="1:24" x14ac:dyDescent="0.5">
      <c r="A54" s="59"/>
      <c r="B54" s="60"/>
      <c r="C54" s="61"/>
      <c r="D54" s="60"/>
      <c r="E54" s="60"/>
      <c r="F54" s="62"/>
      <c r="G54" s="60"/>
      <c r="H54" s="60"/>
      <c r="I54" s="62"/>
      <c r="J54" s="60"/>
      <c r="K54" s="60"/>
      <c r="L54" s="60"/>
      <c r="M54" s="60"/>
      <c r="N54" s="63"/>
      <c r="O54" s="63"/>
      <c r="P54" s="62"/>
      <c r="Q54" s="60"/>
      <c r="R54" s="62"/>
      <c r="S54" s="15"/>
      <c r="W54" s="11"/>
    </row>
    <row r="55" spans="1:24" x14ac:dyDescent="0.5">
      <c r="P55" s="3" t="s">
        <v>54</v>
      </c>
      <c r="W55" s="11"/>
    </row>
    <row r="56" spans="1:24" x14ac:dyDescent="0.5">
      <c r="A56" s="3"/>
      <c r="W56" s="11"/>
    </row>
    <row r="57" spans="1:24" x14ac:dyDescent="0.5">
      <c r="A57" s="100" t="s">
        <v>118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W57" s="11"/>
    </row>
    <row r="58" spans="1:24" x14ac:dyDescent="0.5">
      <c r="E58" s="2"/>
      <c r="H58" s="2"/>
      <c r="K58" s="2"/>
      <c r="O58" s="25" t="s">
        <v>103</v>
      </c>
      <c r="W58" s="11"/>
    </row>
    <row r="59" spans="1:24" x14ac:dyDescent="0.5">
      <c r="E59" s="2"/>
      <c r="H59" s="2"/>
      <c r="K59" s="2"/>
      <c r="O59" s="25" t="s">
        <v>109</v>
      </c>
      <c r="W59" s="11"/>
    </row>
    <row r="60" spans="1:24" x14ac:dyDescent="0.5">
      <c r="A60" s="26"/>
      <c r="B60" s="105" t="s">
        <v>95</v>
      </c>
      <c r="C60" s="27" t="s">
        <v>92</v>
      </c>
      <c r="D60" s="102" t="s">
        <v>119</v>
      </c>
      <c r="E60" s="103"/>
      <c r="F60" s="104"/>
      <c r="G60" s="102" t="s">
        <v>123</v>
      </c>
      <c r="H60" s="103"/>
      <c r="I60" s="104"/>
      <c r="J60" s="28" t="s">
        <v>120</v>
      </c>
      <c r="K60" s="29"/>
      <c r="L60" s="30"/>
      <c r="M60" s="31"/>
      <c r="N60" s="32" t="s">
        <v>121</v>
      </c>
      <c r="O60" s="33"/>
      <c r="P60" s="34"/>
      <c r="Q60" s="34"/>
      <c r="R60" s="35" t="s">
        <v>0</v>
      </c>
      <c r="W60" s="11"/>
    </row>
    <row r="61" spans="1:24" x14ac:dyDescent="0.5">
      <c r="A61" s="36" t="s">
        <v>1</v>
      </c>
      <c r="B61" s="106"/>
      <c r="C61" s="12" t="s">
        <v>93</v>
      </c>
      <c r="D61" s="37" t="s">
        <v>94</v>
      </c>
      <c r="E61" s="108" t="s">
        <v>98</v>
      </c>
      <c r="F61" s="109"/>
      <c r="G61" s="37"/>
      <c r="H61" s="108" t="s">
        <v>98</v>
      </c>
      <c r="I61" s="109"/>
      <c r="J61" s="38"/>
      <c r="K61" s="108" t="s">
        <v>98</v>
      </c>
      <c r="L61" s="109"/>
      <c r="M61" s="98" t="s">
        <v>124</v>
      </c>
      <c r="N61" s="99"/>
      <c r="O61" s="101"/>
      <c r="P61" s="98" t="s">
        <v>122</v>
      </c>
      <c r="Q61" s="99"/>
      <c r="R61" s="99"/>
      <c r="W61" s="11"/>
    </row>
    <row r="62" spans="1:24" x14ac:dyDescent="0.5">
      <c r="A62" s="39" t="s">
        <v>2</v>
      </c>
      <c r="B62" s="106"/>
      <c r="C62" s="12" t="s">
        <v>96</v>
      </c>
      <c r="D62" s="40" t="s">
        <v>97</v>
      </c>
      <c r="E62" s="110"/>
      <c r="F62" s="111"/>
      <c r="G62" s="40" t="s">
        <v>97</v>
      </c>
      <c r="H62" s="110"/>
      <c r="I62" s="111"/>
      <c r="J62" s="41" t="s">
        <v>97</v>
      </c>
      <c r="K62" s="110"/>
      <c r="L62" s="111"/>
      <c r="M62" s="41" t="s">
        <v>97</v>
      </c>
      <c r="N62" s="98" t="s">
        <v>98</v>
      </c>
      <c r="O62" s="101"/>
      <c r="P62" s="41" t="s">
        <v>97</v>
      </c>
      <c r="Q62" s="98" t="s">
        <v>98</v>
      </c>
      <c r="R62" s="99"/>
      <c r="W62" s="11"/>
    </row>
    <row r="63" spans="1:24" x14ac:dyDescent="0.5">
      <c r="A63" s="42"/>
      <c r="B63" s="107"/>
      <c r="C63" s="43" t="s">
        <v>99</v>
      </c>
      <c r="D63" s="64"/>
      <c r="E63" s="44" t="s">
        <v>100</v>
      </c>
      <c r="F63" s="45" t="s">
        <v>101</v>
      </c>
      <c r="G63" s="64"/>
      <c r="H63" s="44" t="s">
        <v>100</v>
      </c>
      <c r="I63" s="45" t="s">
        <v>101</v>
      </c>
      <c r="J63" s="46"/>
      <c r="K63" s="44" t="s">
        <v>100</v>
      </c>
      <c r="L63" s="45" t="s">
        <v>102</v>
      </c>
      <c r="M63" s="47"/>
      <c r="N63" s="48" t="s">
        <v>104</v>
      </c>
      <c r="O63" s="49" t="s">
        <v>102</v>
      </c>
      <c r="P63" s="47"/>
      <c r="Q63" s="46" t="s">
        <v>104</v>
      </c>
      <c r="R63" s="50" t="s">
        <v>102</v>
      </c>
      <c r="T63" s="65"/>
      <c r="U63" s="65"/>
      <c r="W63" s="11"/>
      <c r="X63" s="2"/>
    </row>
    <row r="64" spans="1:24" x14ac:dyDescent="0.5">
      <c r="A64" s="8"/>
      <c r="B64" s="3" t="s">
        <v>55</v>
      </c>
      <c r="C64" s="12" t="s">
        <v>7</v>
      </c>
      <c r="D64" s="53" t="s">
        <v>117</v>
      </c>
      <c r="E64" s="7">
        <f t="shared" ref="E64:L64" si="30">SUM(E65:E67)</f>
        <v>14436.858080582788</v>
      </c>
      <c r="F64" s="7">
        <f t="shared" si="30"/>
        <v>51058.143318673967</v>
      </c>
      <c r="G64" s="53" t="s">
        <v>117</v>
      </c>
      <c r="H64" s="7">
        <f t="shared" si="30"/>
        <v>15142</v>
      </c>
      <c r="I64" s="7">
        <f t="shared" si="30"/>
        <v>53307.250369106892</v>
      </c>
      <c r="J64" s="53" t="s">
        <v>117</v>
      </c>
      <c r="K64" s="7">
        <f t="shared" si="30"/>
        <v>15305</v>
      </c>
      <c r="L64" s="7">
        <f t="shared" si="30"/>
        <v>54948</v>
      </c>
      <c r="M64" s="53" t="s">
        <v>4</v>
      </c>
      <c r="N64" s="53">
        <f t="shared" ref="N64:N75" si="31">ROUND(E64/H64*100-100,2)</f>
        <v>-4.66</v>
      </c>
      <c r="O64" s="53">
        <f t="shared" ref="O64:O75" si="32">ROUND(F64/I64*100-100,2)</f>
        <v>-4.22</v>
      </c>
      <c r="P64" s="53" t="s">
        <v>4</v>
      </c>
      <c r="Q64" s="53">
        <f t="shared" ref="Q64:Q75" si="33">ROUND(E64/K64*100-100,2)</f>
        <v>-5.67</v>
      </c>
      <c r="R64" s="53">
        <f t="shared" ref="R64:R75" si="34">ROUND(F64/L64*100-100,2)</f>
        <v>-7.08</v>
      </c>
      <c r="W64" s="11"/>
      <c r="X64" s="2"/>
    </row>
    <row r="65" spans="1:24" x14ac:dyDescent="0.5">
      <c r="B65" s="3" t="s">
        <v>57</v>
      </c>
      <c r="C65" s="12" t="s">
        <v>58</v>
      </c>
      <c r="D65" s="13">
        <v>255</v>
      </c>
      <c r="E65" s="13">
        <v>6912.5483024411878</v>
      </c>
      <c r="F65" s="7">
        <v>24456.36013726977</v>
      </c>
      <c r="G65" s="13">
        <v>270</v>
      </c>
      <c r="H65" s="13">
        <v>7170</v>
      </c>
      <c r="I65" s="7">
        <v>25243.060163607068</v>
      </c>
      <c r="J65" s="7">
        <v>217</v>
      </c>
      <c r="K65" s="7">
        <v>6532</v>
      </c>
      <c r="L65" s="7">
        <v>23450</v>
      </c>
      <c r="M65" s="53">
        <f>ROUND(D65/G65*100-100,2)</f>
        <v>-5.56</v>
      </c>
      <c r="N65" s="53">
        <f t="shared" si="31"/>
        <v>-3.59</v>
      </c>
      <c r="O65" s="53">
        <f t="shared" si="32"/>
        <v>-3.12</v>
      </c>
      <c r="P65" s="53">
        <f>ROUND(D65/J65*100-100,2)</f>
        <v>17.510000000000002</v>
      </c>
      <c r="Q65" s="53">
        <f t="shared" si="33"/>
        <v>5.83</v>
      </c>
      <c r="R65" s="53">
        <f t="shared" si="34"/>
        <v>4.29</v>
      </c>
      <c r="S65" s="15"/>
      <c r="T65" s="9"/>
      <c r="U65" s="9"/>
      <c r="W65" s="11"/>
    </row>
    <row r="66" spans="1:24" x14ac:dyDescent="0.5">
      <c r="B66" s="3" t="s">
        <v>59</v>
      </c>
      <c r="C66" s="12" t="s">
        <v>58</v>
      </c>
      <c r="D66" s="13">
        <v>848.36703829999999</v>
      </c>
      <c r="E66" s="13">
        <v>7223.5224598753994</v>
      </c>
      <c r="F66" s="7">
        <v>25538.201683138625</v>
      </c>
      <c r="G66" s="13">
        <v>881</v>
      </c>
      <c r="H66" s="13">
        <v>7623</v>
      </c>
      <c r="I66" s="7">
        <v>26834.597152350005</v>
      </c>
      <c r="J66" s="7">
        <v>906</v>
      </c>
      <c r="K66" s="7">
        <v>8428</v>
      </c>
      <c r="L66" s="7">
        <v>30258</v>
      </c>
      <c r="M66" s="53">
        <f>ROUND(D66/G66*100-100,2)</f>
        <v>-3.7</v>
      </c>
      <c r="N66" s="53">
        <f t="shared" si="31"/>
        <v>-5.24</v>
      </c>
      <c r="O66" s="53">
        <f t="shared" si="32"/>
        <v>-4.83</v>
      </c>
      <c r="P66" s="53">
        <f>ROUND(D66/J66*100-100,2)</f>
        <v>-6.36</v>
      </c>
      <c r="Q66" s="53">
        <f t="shared" si="33"/>
        <v>-14.29</v>
      </c>
      <c r="R66" s="53">
        <f t="shared" si="34"/>
        <v>-15.6</v>
      </c>
      <c r="S66" s="15"/>
      <c r="T66" s="9"/>
      <c r="U66" s="9"/>
      <c r="W66" s="11"/>
    </row>
    <row r="67" spans="1:24" x14ac:dyDescent="0.5">
      <c r="B67" s="3" t="s">
        <v>60</v>
      </c>
      <c r="C67" s="12" t="s">
        <v>7</v>
      </c>
      <c r="D67" s="53" t="s">
        <v>117</v>
      </c>
      <c r="E67" s="13">
        <v>300.78731826620003</v>
      </c>
      <c r="F67" s="7">
        <v>1063.5814982655713</v>
      </c>
      <c r="G67" s="53" t="s">
        <v>117</v>
      </c>
      <c r="H67" s="13">
        <v>349</v>
      </c>
      <c r="I67" s="7">
        <v>1229.5930531498202</v>
      </c>
      <c r="J67" s="53" t="s">
        <v>117</v>
      </c>
      <c r="K67" s="7">
        <v>345</v>
      </c>
      <c r="L67" s="7">
        <v>1240</v>
      </c>
      <c r="M67" s="53" t="s">
        <v>56</v>
      </c>
      <c r="N67" s="53">
        <f t="shared" si="31"/>
        <v>-13.81</v>
      </c>
      <c r="O67" s="53">
        <f t="shared" si="32"/>
        <v>-13.5</v>
      </c>
      <c r="P67" s="53" t="s">
        <v>56</v>
      </c>
      <c r="Q67" s="53">
        <f t="shared" si="33"/>
        <v>-12.82</v>
      </c>
      <c r="R67" s="53">
        <f t="shared" si="34"/>
        <v>-14.23</v>
      </c>
      <c r="T67" s="9"/>
      <c r="U67" s="9"/>
      <c r="W67" s="11"/>
    </row>
    <row r="68" spans="1:24" x14ac:dyDescent="0.5">
      <c r="A68" s="8"/>
      <c r="B68" s="3" t="s">
        <v>61</v>
      </c>
      <c r="C68" s="12" t="s">
        <v>62</v>
      </c>
      <c r="D68" s="7">
        <f t="shared" ref="D68:L68" si="35">SUM(D69:D71)</f>
        <v>1727.8850053000001</v>
      </c>
      <c r="E68" s="7">
        <f t="shared" si="35"/>
        <v>4529.6058981368005</v>
      </c>
      <c r="F68" s="7">
        <f t="shared" si="35"/>
        <v>16013.885616047099</v>
      </c>
      <c r="G68" s="7">
        <f t="shared" si="35"/>
        <v>1638</v>
      </c>
      <c r="H68" s="7">
        <f t="shared" si="35"/>
        <v>4997</v>
      </c>
      <c r="I68" s="7">
        <f t="shared" si="35"/>
        <v>17588.497048800516</v>
      </c>
      <c r="J68" s="7">
        <f t="shared" si="35"/>
        <v>1848</v>
      </c>
      <c r="K68" s="7">
        <f t="shared" si="35"/>
        <v>5151</v>
      </c>
      <c r="L68" s="7">
        <f t="shared" si="35"/>
        <v>18492</v>
      </c>
      <c r="M68" s="53">
        <f>ROUND(D68/G68*100-100,2)</f>
        <v>5.49</v>
      </c>
      <c r="N68" s="53">
        <f t="shared" si="31"/>
        <v>-9.35</v>
      </c>
      <c r="O68" s="53">
        <f t="shared" si="32"/>
        <v>-8.9499999999999993</v>
      </c>
      <c r="P68" s="53">
        <f>ROUND(D68/J68*100-100,2)</f>
        <v>-6.5</v>
      </c>
      <c r="Q68" s="53">
        <f t="shared" si="33"/>
        <v>-12.06</v>
      </c>
      <c r="R68" s="53">
        <f t="shared" si="34"/>
        <v>-13.4</v>
      </c>
      <c r="S68" s="15"/>
      <c r="T68" s="9"/>
      <c r="U68" s="9"/>
      <c r="W68" s="11"/>
    </row>
    <row r="69" spans="1:24" x14ac:dyDescent="0.5">
      <c r="A69" s="8"/>
      <c r="B69" s="3" t="s">
        <v>63</v>
      </c>
      <c r="C69" s="12" t="s">
        <v>62</v>
      </c>
      <c r="D69" s="13">
        <v>719.81900289999999</v>
      </c>
      <c r="E69" s="13">
        <v>3542.8028584600006</v>
      </c>
      <c r="F69" s="7">
        <v>12522.341143403974</v>
      </c>
      <c r="G69" s="13">
        <v>776</v>
      </c>
      <c r="H69" s="13">
        <v>4189</v>
      </c>
      <c r="I69" s="7">
        <v>14744.273864982808</v>
      </c>
      <c r="J69" s="7">
        <v>914</v>
      </c>
      <c r="K69" s="7">
        <v>4206</v>
      </c>
      <c r="L69" s="7">
        <v>15099</v>
      </c>
      <c r="M69" s="53">
        <f>ROUND(D69/G69*100-100,2)</f>
        <v>-7.24</v>
      </c>
      <c r="N69" s="53">
        <f t="shared" si="31"/>
        <v>-15.43</v>
      </c>
      <c r="O69" s="53">
        <f t="shared" si="32"/>
        <v>-15.07</v>
      </c>
      <c r="P69" s="53">
        <f>ROUND(D69/J69*100-100,2)</f>
        <v>-21.25</v>
      </c>
      <c r="Q69" s="53">
        <f t="shared" si="33"/>
        <v>-15.77</v>
      </c>
      <c r="R69" s="53">
        <f t="shared" si="34"/>
        <v>-17.07</v>
      </c>
      <c r="S69" s="15"/>
      <c r="T69" s="9"/>
      <c r="U69" s="9"/>
      <c r="W69" s="11"/>
      <c r="X69" s="2"/>
    </row>
    <row r="70" spans="1:24" x14ac:dyDescent="0.5">
      <c r="A70" s="8"/>
      <c r="B70" s="3" t="s">
        <v>64</v>
      </c>
      <c r="C70" s="12" t="s">
        <v>62</v>
      </c>
      <c r="D70" s="13">
        <v>3.26</v>
      </c>
      <c r="E70" s="13">
        <v>22.120997214700001</v>
      </c>
      <c r="F70" s="7">
        <v>78.207969985427653</v>
      </c>
      <c r="G70" s="13">
        <v>16</v>
      </c>
      <c r="H70" s="13">
        <v>100</v>
      </c>
      <c r="I70" s="7">
        <v>352.19782724976153</v>
      </c>
      <c r="J70" s="7">
        <v>14</v>
      </c>
      <c r="K70" s="7">
        <v>78</v>
      </c>
      <c r="L70" s="7">
        <v>280</v>
      </c>
      <c r="M70" s="53">
        <f>ROUND(D70/G70*100-100,2)</f>
        <v>-79.63</v>
      </c>
      <c r="N70" s="53">
        <f t="shared" ref="N70" si="36">ROUND(E70/H70*100-100,2)</f>
        <v>-77.88</v>
      </c>
      <c r="O70" s="53">
        <f t="shared" ref="O70" si="37">ROUND(F70/I70*100-100,2)</f>
        <v>-77.790000000000006</v>
      </c>
      <c r="P70" s="53">
        <f>ROUND(D70/J70*100-100,2)</f>
        <v>-76.709999999999994</v>
      </c>
      <c r="Q70" s="53">
        <f t="shared" ref="Q70" si="38">ROUND(E70/K70*100-100,2)</f>
        <v>-71.64</v>
      </c>
      <c r="R70" s="53">
        <f t="shared" ref="R70" si="39">ROUND(F70/L70*100-100,2)</f>
        <v>-72.069999999999993</v>
      </c>
      <c r="S70" s="15"/>
      <c r="T70" s="9"/>
      <c r="U70" s="9"/>
      <c r="W70" s="11"/>
      <c r="X70" s="2"/>
    </row>
    <row r="71" spans="1:24" x14ac:dyDescent="0.5">
      <c r="A71" s="8"/>
      <c r="B71" s="3" t="s">
        <v>65</v>
      </c>
      <c r="C71" s="12" t="s">
        <v>62</v>
      </c>
      <c r="D71" s="13">
        <v>1004.8060024</v>
      </c>
      <c r="E71" s="13">
        <v>964.68204246210007</v>
      </c>
      <c r="F71" s="7">
        <v>3413.3365026576976</v>
      </c>
      <c r="G71" s="13">
        <v>846</v>
      </c>
      <c r="H71" s="13">
        <v>708</v>
      </c>
      <c r="I71" s="7">
        <v>2492.0253565679463</v>
      </c>
      <c r="J71" s="7">
        <v>920</v>
      </c>
      <c r="K71" s="7">
        <v>867</v>
      </c>
      <c r="L71" s="7">
        <v>3113</v>
      </c>
      <c r="M71" s="53">
        <f>ROUND(D71/G71*100-100,2)</f>
        <v>18.77</v>
      </c>
      <c r="N71" s="53">
        <f t="shared" si="31"/>
        <v>36.25</v>
      </c>
      <c r="O71" s="53">
        <f t="shared" si="32"/>
        <v>36.97</v>
      </c>
      <c r="P71" s="53">
        <f>ROUND(D71/J71*100-100,2)</f>
        <v>9.2200000000000006</v>
      </c>
      <c r="Q71" s="53">
        <f t="shared" si="33"/>
        <v>11.27</v>
      </c>
      <c r="R71" s="53">
        <f t="shared" si="34"/>
        <v>9.65</v>
      </c>
      <c r="S71" s="15"/>
      <c r="T71" s="9"/>
      <c r="U71" s="9"/>
      <c r="W71" s="11"/>
      <c r="X71" s="2"/>
    </row>
    <row r="72" spans="1:24" x14ac:dyDescent="0.5">
      <c r="A72" s="8"/>
      <c r="B72" s="3" t="s">
        <v>66</v>
      </c>
      <c r="C72" s="12" t="s">
        <v>7</v>
      </c>
      <c r="D72" s="53" t="s">
        <v>117</v>
      </c>
      <c r="E72" s="13">
        <v>10254.928947476965</v>
      </c>
      <c r="F72" s="7">
        <v>36267.853035208595</v>
      </c>
      <c r="G72" s="53" t="s">
        <v>117</v>
      </c>
      <c r="H72" s="13">
        <v>10882</v>
      </c>
      <c r="I72" s="7">
        <v>38312.494874874559</v>
      </c>
      <c r="J72" s="53" t="s">
        <v>117</v>
      </c>
      <c r="K72" s="7">
        <v>10751</v>
      </c>
      <c r="L72" s="7">
        <v>38599</v>
      </c>
      <c r="M72" s="53" t="s">
        <v>56</v>
      </c>
      <c r="N72" s="53">
        <f t="shared" si="31"/>
        <v>-5.76</v>
      </c>
      <c r="O72" s="53">
        <f t="shared" si="32"/>
        <v>-5.34</v>
      </c>
      <c r="P72" s="53" t="s">
        <v>4</v>
      </c>
      <c r="Q72" s="53">
        <f t="shared" si="33"/>
        <v>-4.6100000000000003</v>
      </c>
      <c r="R72" s="53">
        <f t="shared" si="34"/>
        <v>-6.04</v>
      </c>
      <c r="T72" s="9"/>
      <c r="U72" s="9"/>
      <c r="W72" s="11"/>
      <c r="X72" s="2"/>
    </row>
    <row r="73" spans="1:24" ht="21.65" customHeight="1" x14ac:dyDescent="0.5">
      <c r="A73" s="8"/>
      <c r="B73" s="3" t="s">
        <v>67</v>
      </c>
      <c r="C73" s="12" t="s">
        <v>7</v>
      </c>
      <c r="D73" s="53" t="s">
        <v>117</v>
      </c>
      <c r="E73" s="13">
        <v>1250.7109541870002</v>
      </c>
      <c r="F73" s="7">
        <v>4421.3560297815229</v>
      </c>
      <c r="G73" s="53" t="s">
        <v>117</v>
      </c>
      <c r="H73" s="13">
        <v>1224</v>
      </c>
      <c r="I73" s="7">
        <v>4306.6153803999177</v>
      </c>
      <c r="J73" s="53" t="s">
        <v>117</v>
      </c>
      <c r="K73" s="7">
        <v>1702</v>
      </c>
      <c r="L73" s="7">
        <v>6112</v>
      </c>
      <c r="M73" s="53" t="s">
        <v>56</v>
      </c>
      <c r="N73" s="53">
        <f t="shared" si="31"/>
        <v>2.1800000000000002</v>
      </c>
      <c r="O73" s="53">
        <f t="shared" si="32"/>
        <v>2.66</v>
      </c>
      <c r="P73" s="53" t="s">
        <v>4</v>
      </c>
      <c r="Q73" s="53">
        <f t="shared" si="33"/>
        <v>-26.52</v>
      </c>
      <c r="R73" s="53">
        <f t="shared" si="34"/>
        <v>-27.66</v>
      </c>
      <c r="T73" s="9"/>
      <c r="U73" s="9"/>
      <c r="W73" s="11"/>
    </row>
    <row r="74" spans="1:24" x14ac:dyDescent="0.5">
      <c r="A74" s="8"/>
      <c r="B74" s="3" t="s">
        <v>68</v>
      </c>
      <c r="C74" s="12" t="s">
        <v>69</v>
      </c>
      <c r="D74" s="13">
        <v>199</v>
      </c>
      <c r="E74" s="13">
        <v>131.31012885550004</v>
      </c>
      <c r="F74" s="7">
        <v>464.26901124889497</v>
      </c>
      <c r="G74" s="13">
        <v>110</v>
      </c>
      <c r="H74" s="13">
        <v>127</v>
      </c>
      <c r="I74" s="7">
        <v>445.65275860022894</v>
      </c>
      <c r="J74" s="7">
        <v>76</v>
      </c>
      <c r="K74" s="7">
        <v>60</v>
      </c>
      <c r="L74" s="7">
        <v>214</v>
      </c>
      <c r="M74" s="53">
        <f>ROUND(D74/G74*100-100,2)</f>
        <v>80.91</v>
      </c>
      <c r="N74" s="53">
        <f t="shared" si="31"/>
        <v>3.39</v>
      </c>
      <c r="O74" s="53">
        <f t="shared" si="32"/>
        <v>4.18</v>
      </c>
      <c r="P74" s="53">
        <f>ROUND(D74/J74*100-100,2)</f>
        <v>161.84</v>
      </c>
      <c r="Q74" s="53">
        <f t="shared" si="33"/>
        <v>118.85</v>
      </c>
      <c r="R74" s="53">
        <f t="shared" si="34"/>
        <v>116.95</v>
      </c>
      <c r="S74" s="15"/>
      <c r="T74" s="9"/>
      <c r="U74" s="9"/>
      <c r="W74" s="11"/>
    </row>
    <row r="75" spans="1:24" x14ac:dyDescent="0.5">
      <c r="A75" s="8"/>
      <c r="B75" s="3" t="s">
        <v>70</v>
      </c>
      <c r="C75" s="12" t="s">
        <v>7</v>
      </c>
      <c r="D75" s="53"/>
      <c r="E75" s="7">
        <f t="shared" ref="E75:L75" si="40">SUM(E76:E79)</f>
        <v>30831.539955347504</v>
      </c>
      <c r="F75" s="7">
        <f t="shared" si="40"/>
        <v>108994.28191426139</v>
      </c>
      <c r="G75" s="53" t="s">
        <v>117</v>
      </c>
      <c r="H75" s="7">
        <f t="shared" si="40"/>
        <v>29094</v>
      </c>
      <c r="I75" s="7">
        <f t="shared" si="40"/>
        <v>102581.62979411741</v>
      </c>
      <c r="J75" s="53" t="s">
        <v>117</v>
      </c>
      <c r="K75" s="7">
        <f t="shared" si="40"/>
        <v>36061</v>
      </c>
      <c r="L75" s="7">
        <f t="shared" si="40"/>
        <v>129464</v>
      </c>
      <c r="M75" s="53" t="s">
        <v>56</v>
      </c>
      <c r="N75" s="53">
        <f t="shared" si="31"/>
        <v>5.97</v>
      </c>
      <c r="O75" s="53">
        <f t="shared" si="32"/>
        <v>6.25</v>
      </c>
      <c r="P75" s="53"/>
      <c r="Q75" s="53">
        <f t="shared" si="33"/>
        <v>-14.5</v>
      </c>
      <c r="R75" s="53">
        <f t="shared" si="34"/>
        <v>-15.81</v>
      </c>
      <c r="T75" s="9"/>
      <c r="U75" s="9"/>
      <c r="W75" s="11"/>
    </row>
    <row r="76" spans="1:24" x14ac:dyDescent="0.5">
      <c r="A76" s="3"/>
      <c r="B76" s="3" t="s">
        <v>71</v>
      </c>
      <c r="C76" s="12" t="s">
        <v>69</v>
      </c>
      <c r="D76" s="13">
        <v>0</v>
      </c>
      <c r="E76" s="13">
        <v>0</v>
      </c>
      <c r="F76" s="7">
        <v>0</v>
      </c>
      <c r="G76" s="13">
        <v>0</v>
      </c>
      <c r="H76" s="13">
        <v>0</v>
      </c>
      <c r="I76" s="7">
        <v>0</v>
      </c>
      <c r="J76" s="7">
        <v>0</v>
      </c>
      <c r="K76" s="7">
        <v>0</v>
      </c>
      <c r="L76" s="7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15"/>
      <c r="T76" s="9"/>
      <c r="U76" s="9"/>
      <c r="W76" s="11"/>
    </row>
    <row r="77" spans="1:24" x14ac:dyDescent="0.5">
      <c r="A77" s="3"/>
      <c r="B77" s="3" t="s">
        <v>72</v>
      </c>
      <c r="C77" s="12" t="s">
        <v>69</v>
      </c>
      <c r="D77" s="13">
        <v>32076.122463200001</v>
      </c>
      <c r="E77" s="13">
        <v>9457.6576308241019</v>
      </c>
      <c r="F77" s="7">
        <v>33438.638281767046</v>
      </c>
      <c r="G77" s="13">
        <v>21591</v>
      </c>
      <c r="H77" s="13">
        <v>7072</v>
      </c>
      <c r="I77" s="7">
        <v>25047.879765720951</v>
      </c>
      <c r="J77" s="7">
        <v>41961</v>
      </c>
      <c r="K77" s="7">
        <v>13979</v>
      </c>
      <c r="L77" s="7">
        <v>50186</v>
      </c>
      <c r="M77" s="53">
        <f t="shared" ref="M77:O78" si="41">ROUND(D77/G77*100-100,2)</f>
        <v>48.56</v>
      </c>
      <c r="N77" s="53">
        <f t="shared" si="41"/>
        <v>33.729999999999997</v>
      </c>
      <c r="O77" s="53">
        <f t="shared" si="41"/>
        <v>33.5</v>
      </c>
      <c r="P77" s="53">
        <f>ROUND(D77/J77*100-100,2)</f>
        <v>-23.56</v>
      </c>
      <c r="Q77" s="53">
        <f t="shared" ref="P77:R78" si="42">ROUND(E77/K77*100-100,2)</f>
        <v>-32.340000000000003</v>
      </c>
      <c r="R77" s="53">
        <f t="shared" si="42"/>
        <v>-33.369999999999997</v>
      </c>
      <c r="S77" s="15"/>
      <c r="T77" s="9"/>
      <c r="U77" s="9"/>
      <c r="W77" s="11"/>
    </row>
    <row r="78" spans="1:24" x14ac:dyDescent="0.5">
      <c r="A78" s="3"/>
      <c r="B78" s="3" t="s">
        <v>73</v>
      </c>
      <c r="C78" s="12" t="s">
        <v>69</v>
      </c>
      <c r="D78" s="13">
        <v>6545.7572601999982</v>
      </c>
      <c r="E78" s="13">
        <v>8861.9281287104041</v>
      </c>
      <c r="F78" s="7">
        <v>31352.540792265379</v>
      </c>
      <c r="G78" s="13">
        <v>8415</v>
      </c>
      <c r="H78" s="13">
        <v>9556</v>
      </c>
      <c r="I78" s="7">
        <v>33637.776937296876</v>
      </c>
      <c r="J78" s="7">
        <v>6737</v>
      </c>
      <c r="K78" s="7">
        <v>7899</v>
      </c>
      <c r="L78" s="7">
        <v>28357</v>
      </c>
      <c r="M78" s="53">
        <f t="shared" si="41"/>
        <v>-22.21</v>
      </c>
      <c r="N78" s="53">
        <f t="shared" si="41"/>
        <v>-7.26</v>
      </c>
      <c r="O78" s="53">
        <f t="shared" si="41"/>
        <v>-6.79</v>
      </c>
      <c r="P78" s="53">
        <f t="shared" si="42"/>
        <v>-2.84</v>
      </c>
      <c r="Q78" s="53">
        <f t="shared" si="42"/>
        <v>12.19</v>
      </c>
      <c r="R78" s="53">
        <f t="shared" si="42"/>
        <v>10.56</v>
      </c>
      <c r="S78" s="15"/>
      <c r="T78" s="9"/>
      <c r="U78" s="9"/>
      <c r="W78" s="11"/>
    </row>
    <row r="79" spans="1:24" x14ac:dyDescent="0.5">
      <c r="A79" s="3"/>
      <c r="B79" s="3" t="s">
        <v>74</v>
      </c>
      <c r="C79" s="12" t="s">
        <v>7</v>
      </c>
      <c r="D79" s="53" t="s">
        <v>117</v>
      </c>
      <c r="E79" s="13">
        <v>12511.954195812996</v>
      </c>
      <c r="F79" s="7">
        <v>44203.102840228967</v>
      </c>
      <c r="G79" s="53" t="s">
        <v>117</v>
      </c>
      <c r="H79" s="13">
        <v>12466</v>
      </c>
      <c r="I79" s="7">
        <v>43895.973091099586</v>
      </c>
      <c r="J79" s="53" t="s">
        <v>117</v>
      </c>
      <c r="K79" s="7">
        <v>14183</v>
      </c>
      <c r="L79" s="7">
        <v>50921</v>
      </c>
      <c r="M79" s="53" t="s">
        <v>56</v>
      </c>
      <c r="N79" s="53">
        <f t="shared" ref="N79:O83" si="43">ROUND(E79/H79*100-100,2)</f>
        <v>0.37</v>
      </c>
      <c r="O79" s="53">
        <f t="shared" si="43"/>
        <v>0.7</v>
      </c>
      <c r="P79" s="53" t="s">
        <v>56</v>
      </c>
      <c r="Q79" s="53">
        <f t="shared" ref="P79:R83" si="44">ROUND(E79/K79*100-100,2)</f>
        <v>-11.78</v>
      </c>
      <c r="R79" s="53">
        <f t="shared" si="44"/>
        <v>-13.19</v>
      </c>
      <c r="T79" s="9"/>
      <c r="U79" s="9"/>
      <c r="W79" s="11"/>
    </row>
    <row r="80" spans="1:24" x14ac:dyDescent="0.5">
      <c r="A80" s="8"/>
      <c r="B80" s="3" t="s">
        <v>75</v>
      </c>
      <c r="C80" s="12" t="s">
        <v>7</v>
      </c>
      <c r="D80" s="53" t="s">
        <v>117</v>
      </c>
      <c r="E80" s="7">
        <f>SUM(E81:E88)</f>
        <v>9858.1936062593995</v>
      </c>
      <c r="F80" s="7">
        <f>SUM(F81:F88)</f>
        <v>34865.115207118666</v>
      </c>
      <c r="G80" s="53" t="s">
        <v>117</v>
      </c>
      <c r="H80" s="7">
        <f>SUM(H81:H88)</f>
        <v>10658</v>
      </c>
      <c r="I80" s="7">
        <f>SUM(I81:I88)</f>
        <v>37523.906295032721</v>
      </c>
      <c r="J80" s="53" t="s">
        <v>117</v>
      </c>
      <c r="K80" s="7">
        <f>SUM(K81:K88)</f>
        <v>13001</v>
      </c>
      <c r="L80" s="7">
        <f>SUM(L81:L88)</f>
        <v>46674</v>
      </c>
      <c r="M80" s="53" t="s">
        <v>56</v>
      </c>
      <c r="N80" s="53">
        <f t="shared" si="43"/>
        <v>-7.5</v>
      </c>
      <c r="O80" s="53">
        <f t="shared" si="43"/>
        <v>-7.09</v>
      </c>
      <c r="P80" s="53" t="s">
        <v>56</v>
      </c>
      <c r="Q80" s="53">
        <f t="shared" si="44"/>
        <v>-24.17</v>
      </c>
      <c r="R80" s="53">
        <f t="shared" si="44"/>
        <v>-25.3</v>
      </c>
      <c r="T80" s="9"/>
      <c r="U80" s="9"/>
      <c r="W80" s="11"/>
    </row>
    <row r="81" spans="1:23" x14ac:dyDescent="0.5">
      <c r="A81" s="3"/>
      <c r="B81" s="3" t="s">
        <v>76</v>
      </c>
      <c r="C81" s="12" t="s">
        <v>77</v>
      </c>
      <c r="D81" s="13">
        <v>99</v>
      </c>
      <c r="E81" s="13">
        <v>524.46641294139988</v>
      </c>
      <c r="F81" s="7">
        <v>1855.393609541929</v>
      </c>
      <c r="G81" s="13">
        <v>180</v>
      </c>
      <c r="H81" s="13">
        <v>1022</v>
      </c>
      <c r="I81" s="7">
        <v>3597.866308931496</v>
      </c>
      <c r="J81" s="7">
        <v>142</v>
      </c>
      <c r="K81" s="7">
        <v>705</v>
      </c>
      <c r="L81" s="7">
        <v>2532</v>
      </c>
      <c r="M81" s="53">
        <f>ROUND(D81/G81*100-100,2)</f>
        <v>-45</v>
      </c>
      <c r="N81" s="53">
        <f t="shared" si="43"/>
        <v>-48.68</v>
      </c>
      <c r="O81" s="53">
        <f t="shared" si="43"/>
        <v>-48.43</v>
      </c>
      <c r="P81" s="53">
        <f t="shared" si="44"/>
        <v>-30.28</v>
      </c>
      <c r="Q81" s="53">
        <f t="shared" si="44"/>
        <v>-25.61</v>
      </c>
      <c r="R81" s="53">
        <f t="shared" si="44"/>
        <v>-26.72</v>
      </c>
      <c r="S81" s="15"/>
      <c r="T81" s="9"/>
      <c r="U81" s="9"/>
      <c r="W81" s="11"/>
    </row>
    <row r="82" spans="1:23" x14ac:dyDescent="0.5">
      <c r="A82" s="3"/>
      <c r="B82" s="3" t="s">
        <v>78</v>
      </c>
      <c r="C82" s="12" t="s">
        <v>7</v>
      </c>
      <c r="D82" s="53" t="s">
        <v>117</v>
      </c>
      <c r="E82" s="13">
        <v>451.01282321240001</v>
      </c>
      <c r="F82" s="7">
        <v>1597.6642683001392</v>
      </c>
      <c r="G82" s="53" t="s">
        <v>117</v>
      </c>
      <c r="H82" s="13">
        <v>96</v>
      </c>
      <c r="I82" s="7">
        <v>359.96084390012174</v>
      </c>
      <c r="J82" s="53" t="s">
        <v>117</v>
      </c>
      <c r="K82" s="7">
        <v>424</v>
      </c>
      <c r="L82" s="7">
        <v>1522</v>
      </c>
      <c r="M82" s="53" t="s">
        <v>56</v>
      </c>
      <c r="N82" s="53">
        <f t="shared" si="43"/>
        <v>369.81</v>
      </c>
      <c r="O82" s="53">
        <f t="shared" si="43"/>
        <v>343.84</v>
      </c>
      <c r="P82" s="53"/>
      <c r="Q82" s="53">
        <f t="shared" si="44"/>
        <v>6.37</v>
      </c>
      <c r="R82" s="53">
        <f t="shared" si="44"/>
        <v>4.97</v>
      </c>
      <c r="T82" s="9"/>
      <c r="U82" s="9"/>
      <c r="W82" s="11"/>
    </row>
    <row r="83" spans="1:23" x14ac:dyDescent="0.5">
      <c r="B83" s="3" t="s">
        <v>79</v>
      </c>
      <c r="C83" s="12" t="s">
        <v>7</v>
      </c>
      <c r="D83" s="53" t="s">
        <v>117</v>
      </c>
      <c r="E83" s="7">
        <v>2764.3747253412998</v>
      </c>
      <c r="F83" s="7">
        <v>9773.0142298378796</v>
      </c>
      <c r="G83" s="53" t="s">
        <v>117</v>
      </c>
      <c r="H83" s="7">
        <v>2662</v>
      </c>
      <c r="I83" s="7">
        <v>9370.8111139678385</v>
      </c>
      <c r="J83" s="53" t="s">
        <v>117</v>
      </c>
      <c r="K83" s="7">
        <v>1614</v>
      </c>
      <c r="L83" s="7">
        <v>5793</v>
      </c>
      <c r="M83" s="53" t="s">
        <v>56</v>
      </c>
      <c r="N83" s="53">
        <f t="shared" si="43"/>
        <v>3.85</v>
      </c>
      <c r="O83" s="53">
        <f t="shared" si="43"/>
        <v>4.29</v>
      </c>
      <c r="P83" s="53" t="s">
        <v>56</v>
      </c>
      <c r="Q83" s="53">
        <f t="shared" si="44"/>
        <v>71.27</v>
      </c>
      <c r="R83" s="53">
        <f t="shared" si="44"/>
        <v>68.7</v>
      </c>
      <c r="T83" s="9"/>
      <c r="U83" s="9"/>
      <c r="W83" s="11"/>
    </row>
    <row r="84" spans="1:23" x14ac:dyDescent="0.5">
      <c r="B84" s="3" t="s">
        <v>80</v>
      </c>
      <c r="C84" s="55"/>
      <c r="D84" s="53"/>
      <c r="F84" s="7"/>
      <c r="G84" s="53"/>
      <c r="H84" s="7"/>
      <c r="I84" s="7"/>
      <c r="J84" s="53"/>
      <c r="M84" s="53"/>
      <c r="N84" s="53"/>
      <c r="O84" s="53"/>
      <c r="P84" s="53"/>
      <c r="Q84" s="53"/>
      <c r="R84" s="53"/>
      <c r="T84" s="9"/>
      <c r="U84" s="9"/>
      <c r="W84" s="11"/>
    </row>
    <row r="85" spans="1:23" x14ac:dyDescent="0.5">
      <c r="B85" s="3" t="s">
        <v>81</v>
      </c>
      <c r="C85" s="12" t="s">
        <v>7</v>
      </c>
      <c r="D85" s="53" t="s">
        <v>117</v>
      </c>
      <c r="E85" s="7">
        <v>1018.6572733017</v>
      </c>
      <c r="F85" s="7">
        <v>3603.9417857874842</v>
      </c>
      <c r="G85" s="53" t="s">
        <v>117</v>
      </c>
      <c r="H85" s="13">
        <v>1225</v>
      </c>
      <c r="I85" s="7">
        <v>4316.1730011279151</v>
      </c>
      <c r="J85" s="53" t="s">
        <v>117</v>
      </c>
      <c r="K85" s="7">
        <v>4721</v>
      </c>
      <c r="L85" s="7">
        <v>16948</v>
      </c>
      <c r="M85" s="53" t="s">
        <v>56</v>
      </c>
      <c r="N85" s="53">
        <f t="shared" ref="M85:N95" si="45">ROUND(E85/H85*100-100,2)</f>
        <v>-16.84</v>
      </c>
      <c r="O85" s="53">
        <f t="shared" ref="O85:O95" si="46">ROUND(F85/I85*100-100,2)</f>
        <v>-16.5</v>
      </c>
      <c r="P85" s="53" t="s">
        <v>56</v>
      </c>
      <c r="Q85" s="53">
        <f t="shared" ref="Q85:Q95" si="47">ROUND(E85/K85*100-100,2)</f>
        <v>-78.42</v>
      </c>
      <c r="R85" s="53">
        <f t="shared" ref="R85:R95" si="48">ROUND(F85/L85*100-100,2)</f>
        <v>-78.739999999999995</v>
      </c>
      <c r="T85" s="9"/>
      <c r="U85" s="9"/>
      <c r="W85" s="11"/>
    </row>
    <row r="86" spans="1:23" x14ac:dyDescent="0.5">
      <c r="B86" s="3" t="s">
        <v>82</v>
      </c>
      <c r="C86" s="12" t="s">
        <v>7</v>
      </c>
      <c r="D86" s="53" t="s">
        <v>117</v>
      </c>
      <c r="E86" s="13">
        <v>624.87328984380008</v>
      </c>
      <c r="F86" s="7">
        <v>2208.8646576358437</v>
      </c>
      <c r="G86" s="53" t="s">
        <v>117</v>
      </c>
      <c r="H86" s="13">
        <v>570</v>
      </c>
      <c r="I86" s="7">
        <v>2007.1297802999611</v>
      </c>
      <c r="J86" s="53" t="s">
        <v>117</v>
      </c>
      <c r="K86" s="7">
        <v>457</v>
      </c>
      <c r="L86" s="7">
        <v>1640</v>
      </c>
      <c r="M86" s="53" t="s">
        <v>56</v>
      </c>
      <c r="N86" s="53">
        <f t="shared" si="45"/>
        <v>9.6300000000000008</v>
      </c>
      <c r="O86" s="53">
        <f t="shared" si="46"/>
        <v>10.050000000000001</v>
      </c>
      <c r="P86" s="53" t="s">
        <v>56</v>
      </c>
      <c r="Q86" s="53">
        <f t="shared" si="47"/>
        <v>36.729999999999997</v>
      </c>
      <c r="R86" s="53">
        <f t="shared" si="48"/>
        <v>34.69</v>
      </c>
      <c r="T86" s="9"/>
      <c r="U86" s="9"/>
      <c r="W86" s="11"/>
    </row>
    <row r="87" spans="1:23" x14ac:dyDescent="0.5">
      <c r="B87" s="3" t="s">
        <v>115</v>
      </c>
      <c r="C87" s="12" t="s">
        <v>77</v>
      </c>
      <c r="D87" s="13">
        <v>2242.3434461000002</v>
      </c>
      <c r="E87" s="13">
        <v>2233.3311191913003</v>
      </c>
      <c r="F87" s="7">
        <v>7897.0493441388271</v>
      </c>
      <c r="G87" s="13">
        <v>2422</v>
      </c>
      <c r="H87" s="13">
        <v>2684</v>
      </c>
      <c r="I87" s="7">
        <v>9449.9803692018286</v>
      </c>
      <c r="J87" s="7">
        <v>1958</v>
      </c>
      <c r="K87" s="7">
        <v>2452</v>
      </c>
      <c r="L87" s="7">
        <v>8803</v>
      </c>
      <c r="M87" s="53">
        <f t="shared" si="45"/>
        <v>-7.42</v>
      </c>
      <c r="N87" s="53">
        <f t="shared" si="45"/>
        <v>-16.79</v>
      </c>
      <c r="O87" s="53">
        <f t="shared" si="46"/>
        <v>-16.43</v>
      </c>
      <c r="P87" s="53">
        <f t="shared" ref="P87" si="49">ROUND(D87/J87*100-100,2)</f>
        <v>14.52</v>
      </c>
      <c r="Q87" s="53">
        <f t="shared" si="47"/>
        <v>-8.92</v>
      </c>
      <c r="R87" s="53">
        <f t="shared" si="48"/>
        <v>-10.29</v>
      </c>
      <c r="S87" s="15"/>
      <c r="T87" s="9"/>
      <c r="U87" s="9"/>
      <c r="W87" s="11"/>
    </row>
    <row r="88" spans="1:23" x14ac:dyDescent="0.5">
      <c r="B88" s="3" t="s">
        <v>116</v>
      </c>
      <c r="C88" s="12" t="s">
        <v>7</v>
      </c>
      <c r="D88" s="53" t="s">
        <v>117</v>
      </c>
      <c r="E88" s="13">
        <v>2241.4779624275002</v>
      </c>
      <c r="F88" s="7">
        <v>7929.1873118765634</v>
      </c>
      <c r="G88" s="53" t="s">
        <v>117</v>
      </c>
      <c r="H88" s="13">
        <v>2399</v>
      </c>
      <c r="I88" s="7">
        <v>8421.9848776035597</v>
      </c>
      <c r="J88" s="53" t="s">
        <v>117</v>
      </c>
      <c r="K88" s="7">
        <v>2628</v>
      </c>
      <c r="L88" s="7">
        <v>9436</v>
      </c>
      <c r="M88" s="53" t="s">
        <v>56</v>
      </c>
      <c r="N88" s="53">
        <f t="shared" si="45"/>
        <v>-6.57</v>
      </c>
      <c r="O88" s="53">
        <f t="shared" si="46"/>
        <v>-5.85</v>
      </c>
      <c r="P88" s="53" t="s">
        <v>56</v>
      </c>
      <c r="Q88" s="53">
        <f t="shared" si="47"/>
        <v>-14.71</v>
      </c>
      <c r="R88" s="53">
        <f t="shared" si="48"/>
        <v>-15.97</v>
      </c>
      <c r="T88" s="9"/>
      <c r="U88" s="9"/>
      <c r="W88" s="11"/>
    </row>
    <row r="89" spans="1:23" x14ac:dyDescent="0.5">
      <c r="A89" s="8"/>
      <c r="B89" s="3" t="s">
        <v>83</v>
      </c>
      <c r="C89" s="12" t="s">
        <v>112</v>
      </c>
      <c r="D89" s="13">
        <v>73.969642500000006</v>
      </c>
      <c r="E89" s="13">
        <v>173.6353503926</v>
      </c>
      <c r="F89" s="7">
        <v>614.75942554535311</v>
      </c>
      <c r="G89" s="13">
        <v>85</v>
      </c>
      <c r="H89" s="13">
        <v>145</v>
      </c>
      <c r="I89" s="7">
        <v>510.85396757924724</v>
      </c>
      <c r="J89" s="7">
        <v>27</v>
      </c>
      <c r="K89" s="7">
        <v>75</v>
      </c>
      <c r="L89" s="7">
        <v>271</v>
      </c>
      <c r="M89" s="53">
        <f>ROUND(D89/G89*100-100,2)</f>
        <v>-12.98</v>
      </c>
      <c r="N89" s="53">
        <f t="shared" si="45"/>
        <v>19.75</v>
      </c>
      <c r="O89" s="53">
        <f t="shared" si="46"/>
        <v>20.34</v>
      </c>
      <c r="P89" s="53">
        <f t="shared" ref="P89" si="50">ROUND(D89/J89*100-100,2)</f>
        <v>173.96</v>
      </c>
      <c r="Q89" s="53">
        <f t="shared" si="47"/>
        <v>131.51</v>
      </c>
      <c r="R89" s="53">
        <f t="shared" si="48"/>
        <v>126.85</v>
      </c>
      <c r="S89" s="15"/>
      <c r="T89" s="9"/>
      <c r="U89" s="9"/>
      <c r="W89" s="11"/>
    </row>
    <row r="90" spans="1:23" x14ac:dyDescent="0.5">
      <c r="A90" s="8"/>
      <c r="B90" s="3" t="s">
        <v>84</v>
      </c>
      <c r="C90" s="12" t="s">
        <v>7</v>
      </c>
      <c r="D90" s="53" t="s">
        <v>117</v>
      </c>
      <c r="E90" s="13">
        <v>7.5602182299999976</v>
      </c>
      <c r="F90" s="7">
        <v>26.769150805749234</v>
      </c>
      <c r="G90" s="53" t="s">
        <v>117</v>
      </c>
      <c r="H90" s="13">
        <v>5</v>
      </c>
      <c r="I90" s="7">
        <v>16.784687160824564</v>
      </c>
      <c r="J90" s="53" t="s">
        <v>117</v>
      </c>
      <c r="K90" s="7">
        <v>164</v>
      </c>
      <c r="L90" s="7">
        <v>589</v>
      </c>
      <c r="M90" s="53" t="s">
        <v>56</v>
      </c>
      <c r="N90" s="53">
        <f t="shared" si="45"/>
        <v>51.2</v>
      </c>
      <c r="O90" s="53">
        <f t="shared" si="46"/>
        <v>59.49</v>
      </c>
      <c r="P90" s="53" t="s">
        <v>56</v>
      </c>
      <c r="Q90" s="53">
        <f t="shared" si="47"/>
        <v>-95.39</v>
      </c>
      <c r="R90" s="53">
        <f t="shared" si="48"/>
        <v>-95.46</v>
      </c>
      <c r="T90" s="9"/>
      <c r="U90" s="9"/>
      <c r="W90" s="11"/>
    </row>
    <row r="91" spans="1:23" x14ac:dyDescent="0.5">
      <c r="A91" s="8"/>
      <c r="B91" s="3" t="s">
        <v>85</v>
      </c>
      <c r="C91" s="12" t="s">
        <v>77</v>
      </c>
      <c r="D91" s="66">
        <v>71.057000000000002</v>
      </c>
      <c r="E91" s="13">
        <v>133.79127964770001</v>
      </c>
      <c r="F91" s="7">
        <v>473.43315769606187</v>
      </c>
      <c r="G91" s="66">
        <v>99</v>
      </c>
      <c r="H91" s="13">
        <v>222</v>
      </c>
      <c r="I91" s="7">
        <v>781.69403106752668</v>
      </c>
      <c r="J91" s="7">
        <v>113</v>
      </c>
      <c r="K91" s="7">
        <v>234</v>
      </c>
      <c r="L91" s="7">
        <v>839</v>
      </c>
      <c r="M91" s="53">
        <f>ROUND(D91/G91*100-100,2)</f>
        <v>-28.23</v>
      </c>
      <c r="N91" s="53">
        <f t="shared" si="45"/>
        <v>-39.729999999999997</v>
      </c>
      <c r="O91" s="53">
        <f t="shared" si="46"/>
        <v>-39.43</v>
      </c>
      <c r="P91" s="53">
        <f t="shared" ref="P91:P92" si="51">ROUND(D91/J91*100-100,2)</f>
        <v>-37.119999999999997</v>
      </c>
      <c r="Q91" s="53">
        <f t="shared" si="47"/>
        <v>-42.82</v>
      </c>
      <c r="R91" s="53">
        <f t="shared" si="48"/>
        <v>-43.57</v>
      </c>
      <c r="S91" s="15"/>
      <c r="T91" s="9"/>
      <c r="U91" s="9"/>
      <c r="W91" s="11"/>
    </row>
    <row r="92" spans="1:23" x14ac:dyDescent="0.5">
      <c r="A92" s="8"/>
      <c r="B92" s="3" t="s">
        <v>86</v>
      </c>
      <c r="C92" s="12" t="s">
        <v>69</v>
      </c>
      <c r="D92" s="66">
        <v>1220.3399999999999</v>
      </c>
      <c r="E92" s="13">
        <v>38.7511888875</v>
      </c>
      <c r="F92" s="7">
        <v>136.84887670367928</v>
      </c>
      <c r="G92" s="66">
        <v>1933</v>
      </c>
      <c r="H92" s="13">
        <v>51</v>
      </c>
      <c r="I92" s="7">
        <v>178.52690797676266</v>
      </c>
      <c r="J92" s="7">
        <v>8405</v>
      </c>
      <c r="K92" s="7">
        <v>345</v>
      </c>
      <c r="L92" s="7">
        <v>1239</v>
      </c>
      <c r="M92" s="53">
        <f>ROUND(D92/G92*100-100,2)</f>
        <v>-36.869999999999997</v>
      </c>
      <c r="N92" s="53">
        <f t="shared" si="45"/>
        <v>-24.02</v>
      </c>
      <c r="O92" s="53">
        <f t="shared" si="46"/>
        <v>-23.35</v>
      </c>
      <c r="P92" s="53">
        <f t="shared" si="51"/>
        <v>-85.48</v>
      </c>
      <c r="Q92" s="53">
        <f t="shared" si="47"/>
        <v>-88.77</v>
      </c>
      <c r="R92" s="53">
        <f t="shared" si="48"/>
        <v>-88.95</v>
      </c>
      <c r="S92" s="15"/>
      <c r="T92" s="9"/>
      <c r="U92" s="9"/>
      <c r="W92" s="11"/>
    </row>
    <row r="93" spans="1:23" x14ac:dyDescent="0.5">
      <c r="A93" s="8"/>
      <c r="B93" s="3" t="s">
        <v>87</v>
      </c>
      <c r="C93" s="12" t="s">
        <v>7</v>
      </c>
      <c r="D93" s="53" t="s">
        <v>117</v>
      </c>
      <c r="E93" s="7">
        <v>1.3357744096999999</v>
      </c>
      <c r="F93" s="7">
        <v>4.6893958564156577</v>
      </c>
      <c r="G93" s="53" t="s">
        <v>117</v>
      </c>
      <c r="H93" s="7">
        <v>0</v>
      </c>
      <c r="I93" s="7">
        <v>0</v>
      </c>
      <c r="J93" s="53" t="s">
        <v>117</v>
      </c>
      <c r="K93" s="7">
        <v>24</v>
      </c>
      <c r="L93" s="7">
        <v>86</v>
      </c>
      <c r="M93" s="53" t="s">
        <v>117</v>
      </c>
      <c r="N93" s="53">
        <v>100</v>
      </c>
      <c r="O93" s="53">
        <v>100</v>
      </c>
      <c r="P93" s="53" t="s">
        <v>56</v>
      </c>
      <c r="Q93" s="53">
        <f t="shared" ref="Q93" si="52">ROUND(E93/K93*100-100,2)</f>
        <v>-94.43</v>
      </c>
      <c r="R93" s="53">
        <f t="shared" ref="R93" si="53">ROUND(F93/L93*100-100,2)</f>
        <v>-94.55</v>
      </c>
      <c r="T93" s="9"/>
      <c r="U93" s="9"/>
      <c r="W93" s="11"/>
    </row>
    <row r="94" spans="1:23" x14ac:dyDescent="0.5">
      <c r="A94" s="8"/>
      <c r="B94" s="3" t="s">
        <v>88</v>
      </c>
      <c r="C94" s="12" t="s">
        <v>69</v>
      </c>
      <c r="D94" s="13">
        <v>980692.40599999996</v>
      </c>
      <c r="E94" s="13">
        <v>10705.647492852402</v>
      </c>
      <c r="F94" s="7">
        <v>37790.359347632722</v>
      </c>
      <c r="G94" s="13">
        <v>879944</v>
      </c>
      <c r="H94" s="13">
        <v>9911</v>
      </c>
      <c r="I94" s="7">
        <v>34924.325601533325</v>
      </c>
      <c r="J94" s="7">
        <v>588813</v>
      </c>
      <c r="K94" s="7">
        <v>6187</v>
      </c>
      <c r="L94" s="7">
        <v>22212</v>
      </c>
      <c r="M94" s="53">
        <f t="shared" ref="M94:M95" si="54">ROUND(D94/G94*100-100,2)</f>
        <v>11.45</v>
      </c>
      <c r="N94" s="53">
        <f t="shared" si="45"/>
        <v>8.02</v>
      </c>
      <c r="O94" s="53">
        <f t="shared" si="46"/>
        <v>8.2100000000000009</v>
      </c>
      <c r="P94" s="53">
        <f t="shared" ref="P94:P95" si="55">ROUND(D94/J94*100-100,2)</f>
        <v>66.55</v>
      </c>
      <c r="Q94" s="53">
        <f t="shared" si="47"/>
        <v>73.03</v>
      </c>
      <c r="R94" s="53">
        <f t="shared" si="48"/>
        <v>70.13</v>
      </c>
      <c r="S94" s="15"/>
      <c r="T94" s="9"/>
      <c r="U94" s="9"/>
      <c r="W94" s="11"/>
    </row>
    <row r="95" spans="1:23" x14ac:dyDescent="0.5">
      <c r="A95" s="8"/>
      <c r="B95" s="3" t="s">
        <v>89</v>
      </c>
      <c r="C95" s="12" t="s">
        <v>69</v>
      </c>
      <c r="D95" s="13">
        <v>886.28</v>
      </c>
      <c r="E95" s="13">
        <v>502.66768812230004</v>
      </c>
      <c r="F95" s="7">
        <v>1778.7606829934668</v>
      </c>
      <c r="G95" s="13">
        <v>1226</v>
      </c>
      <c r="H95" s="13">
        <v>647</v>
      </c>
      <c r="I95" s="7">
        <v>2277.6638298548514</v>
      </c>
      <c r="J95" s="7">
        <v>1502</v>
      </c>
      <c r="K95" s="7">
        <v>756</v>
      </c>
      <c r="L95" s="7">
        <v>2714</v>
      </c>
      <c r="M95" s="53">
        <f t="shared" si="54"/>
        <v>-27.71</v>
      </c>
      <c r="N95" s="53">
        <f t="shared" si="45"/>
        <v>-22.31</v>
      </c>
      <c r="O95" s="53">
        <f t="shared" si="46"/>
        <v>-21.9</v>
      </c>
      <c r="P95" s="53">
        <f t="shared" si="55"/>
        <v>-40.99</v>
      </c>
      <c r="Q95" s="53">
        <f t="shared" si="47"/>
        <v>-33.51</v>
      </c>
      <c r="R95" s="53">
        <f t="shared" si="48"/>
        <v>-34.46</v>
      </c>
      <c r="S95" s="15"/>
      <c r="T95" s="9"/>
      <c r="U95" s="9"/>
      <c r="W95" s="11"/>
    </row>
    <row r="96" spans="1:23" x14ac:dyDescent="0.5">
      <c r="C96" s="55"/>
      <c r="D96" s="7"/>
      <c r="E96" s="7"/>
      <c r="F96" s="7"/>
      <c r="G96" s="7"/>
      <c r="H96" s="7"/>
      <c r="I96" s="7"/>
      <c r="J96" s="7"/>
      <c r="K96" s="7"/>
      <c r="L96" s="7"/>
      <c r="M96" s="53"/>
      <c r="N96" s="53"/>
      <c r="O96" s="53"/>
      <c r="P96" s="53"/>
      <c r="Q96" s="53"/>
      <c r="R96" s="53"/>
      <c r="W96" s="11"/>
    </row>
    <row r="97" spans="1:23" x14ac:dyDescent="0.5">
      <c r="A97" s="3"/>
      <c r="B97" s="3" t="s">
        <v>90</v>
      </c>
      <c r="C97" s="12"/>
      <c r="D97" s="2"/>
      <c r="E97" s="7">
        <f t="shared" ref="E97:L97" si="56">E8-SUM(E10,E26,E41,E47)</f>
        <v>51305.832638682332</v>
      </c>
      <c r="F97" s="7">
        <f t="shared" si="56"/>
        <v>181190.13884814549</v>
      </c>
      <c r="G97" s="2"/>
      <c r="H97" s="7">
        <f t="shared" si="56"/>
        <v>52082</v>
      </c>
      <c r="I97" s="7">
        <f t="shared" si="56"/>
        <v>183630.05065498361</v>
      </c>
      <c r="J97" s="7"/>
      <c r="K97" s="7">
        <f t="shared" si="56"/>
        <v>51560</v>
      </c>
      <c r="L97" s="7">
        <f t="shared" si="56"/>
        <v>185106</v>
      </c>
      <c r="M97" s="53"/>
      <c r="N97" s="53">
        <f t="shared" ref="N97" si="57">ROUND(E97/H97*100-100,2)</f>
        <v>-1.49</v>
      </c>
      <c r="O97" s="53">
        <f t="shared" ref="O97" si="58">ROUND(F97/I97*100-100,2)</f>
        <v>-1.33</v>
      </c>
      <c r="P97" s="53"/>
      <c r="Q97" s="53">
        <f t="shared" ref="Q97" si="59">ROUND(E97/K97*100-100,2)</f>
        <v>-0.49</v>
      </c>
      <c r="R97" s="53">
        <f t="shared" ref="R97" si="60">ROUND(F97/L97*100-100,2)</f>
        <v>-2.12</v>
      </c>
      <c r="W97" s="11"/>
    </row>
    <row r="98" spans="1:23" x14ac:dyDescent="0.5">
      <c r="A98" s="59"/>
      <c r="B98" s="60"/>
      <c r="C98" s="60"/>
      <c r="D98" s="4"/>
      <c r="E98" s="4"/>
      <c r="F98" s="4"/>
      <c r="G98" s="4"/>
      <c r="H98" s="4"/>
      <c r="I98" s="4"/>
      <c r="J98" s="67"/>
      <c r="K98" s="67"/>
      <c r="L98" s="67"/>
      <c r="M98" s="60"/>
      <c r="N98" s="63"/>
      <c r="O98" s="63"/>
      <c r="P98" s="62"/>
      <c r="Q98" s="60"/>
      <c r="R98" s="62"/>
    </row>
    <row r="99" spans="1:23" x14ac:dyDescent="0.5">
      <c r="A99" s="1" t="s">
        <v>107</v>
      </c>
      <c r="K99" s="68"/>
      <c r="L99" s="68"/>
    </row>
    <row r="100" spans="1:23" x14ac:dyDescent="0.5">
      <c r="B100" s="3" t="s">
        <v>130</v>
      </c>
      <c r="D100" s="8"/>
      <c r="E100" s="8"/>
      <c r="F100" s="8"/>
      <c r="K100" s="69"/>
      <c r="L100" s="69"/>
    </row>
    <row r="101" spans="1:23" x14ac:dyDescent="0.5">
      <c r="B101" s="1" t="s">
        <v>131</v>
      </c>
      <c r="C101" s="3"/>
      <c r="D101" s="8"/>
      <c r="E101" s="8"/>
      <c r="F101" s="8"/>
      <c r="G101" s="12"/>
      <c r="H101"/>
      <c r="I101" s="8"/>
      <c r="K101" s="69"/>
      <c r="L101" s="69"/>
    </row>
    <row r="102" spans="1:23" x14ac:dyDescent="0.5">
      <c r="C102" s="3"/>
      <c r="D102" s="8"/>
      <c r="E102" s="8"/>
      <c r="F102" s="8"/>
      <c r="G102" s="12"/>
      <c r="H102" s="8"/>
      <c r="I102" s="8"/>
      <c r="K102" s="69"/>
      <c r="L102" s="69"/>
    </row>
    <row r="103" spans="1:23" x14ac:dyDescent="0.5">
      <c r="A103" s="100" t="s">
        <v>129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N103" s="77"/>
      <c r="O103" s="77"/>
      <c r="P103" s="77"/>
    </row>
    <row r="104" spans="1:23" x14ac:dyDescent="0.5">
      <c r="A104" s="12"/>
      <c r="B104" s="12"/>
      <c r="C104" s="12"/>
      <c r="D104" s="12"/>
      <c r="E104" s="5"/>
      <c r="F104" s="12"/>
      <c r="G104" s="12"/>
      <c r="H104" s="5"/>
      <c r="I104" s="12"/>
      <c r="J104" s="12"/>
      <c r="K104" s="5"/>
      <c r="L104" s="12"/>
    </row>
    <row r="105" spans="1:23" x14ac:dyDescent="0.5">
      <c r="E105" s="2"/>
      <c r="H105" s="2"/>
      <c r="I105" s="3" t="s">
        <v>111</v>
      </c>
      <c r="K105" s="2"/>
    </row>
    <row r="106" spans="1:23" x14ac:dyDescent="0.5">
      <c r="E106" s="2"/>
      <c r="H106" s="2"/>
      <c r="I106" s="3" t="s">
        <v>110</v>
      </c>
      <c r="J106" s="60"/>
      <c r="K106" s="4"/>
      <c r="L106" s="60"/>
    </row>
    <row r="107" spans="1:23" x14ac:dyDescent="0.5">
      <c r="A107" s="70"/>
      <c r="B107" s="71"/>
      <c r="C107" s="27" t="s">
        <v>92</v>
      </c>
      <c r="D107" s="98" t="s">
        <v>125</v>
      </c>
      <c r="E107" s="99"/>
      <c r="F107" s="101"/>
      <c r="G107" s="98" t="s">
        <v>126</v>
      </c>
      <c r="H107" s="99"/>
      <c r="I107" s="101"/>
      <c r="J107" s="72" t="s">
        <v>127</v>
      </c>
      <c r="K107" s="2"/>
    </row>
    <row r="108" spans="1:23" x14ac:dyDescent="0.5">
      <c r="A108" s="1" t="s">
        <v>1</v>
      </c>
      <c r="B108" s="73"/>
      <c r="C108" s="12" t="s">
        <v>93</v>
      </c>
      <c r="D108" s="37"/>
      <c r="E108" s="2"/>
      <c r="F108" s="36"/>
      <c r="H108" s="18"/>
      <c r="J108" s="74" t="s">
        <v>128</v>
      </c>
      <c r="K108" s="4"/>
      <c r="L108" s="60"/>
    </row>
    <row r="109" spans="1:23" x14ac:dyDescent="0.5">
      <c r="A109" s="3" t="s">
        <v>2</v>
      </c>
      <c r="B109" s="73" t="s">
        <v>95</v>
      </c>
      <c r="C109" s="12" t="s">
        <v>96</v>
      </c>
      <c r="D109" s="40" t="s">
        <v>97</v>
      </c>
      <c r="E109" s="96" t="s">
        <v>98</v>
      </c>
      <c r="F109" s="97"/>
      <c r="G109" s="40" t="s">
        <v>97</v>
      </c>
      <c r="H109" s="96" t="s">
        <v>98</v>
      </c>
      <c r="I109" s="97"/>
      <c r="J109" s="40" t="s">
        <v>97</v>
      </c>
      <c r="K109" s="98" t="s">
        <v>98</v>
      </c>
      <c r="L109" s="99"/>
    </row>
    <row r="110" spans="1:23" x14ac:dyDescent="0.5">
      <c r="A110" s="60"/>
      <c r="B110" s="64"/>
      <c r="C110" s="43" t="s">
        <v>99</v>
      </c>
      <c r="D110" s="64"/>
      <c r="E110" s="44" t="s">
        <v>100</v>
      </c>
      <c r="F110" s="45" t="s">
        <v>101</v>
      </c>
      <c r="G110" s="75"/>
      <c r="H110" s="44" t="s">
        <v>100</v>
      </c>
      <c r="I110" s="45" t="s">
        <v>102</v>
      </c>
      <c r="J110" s="76"/>
      <c r="K110" s="44" t="s">
        <v>100</v>
      </c>
      <c r="L110" s="50" t="s">
        <v>102</v>
      </c>
    </row>
    <row r="111" spans="1:23" x14ac:dyDescent="0.5">
      <c r="A111" s="3"/>
      <c r="B111" s="3" t="s">
        <v>3</v>
      </c>
      <c r="D111" s="77"/>
      <c r="E111" s="77">
        <v>1445947</v>
      </c>
      <c r="F111" s="77">
        <v>5101803</v>
      </c>
      <c r="G111" s="21"/>
      <c r="H111" s="21">
        <v>1411671</v>
      </c>
      <c r="I111" s="21">
        <v>5069337</v>
      </c>
      <c r="J111" s="53"/>
      <c r="K111" s="53">
        <f>ROUND(E111/H111*100-100,2)</f>
        <v>2.4300000000000002</v>
      </c>
      <c r="L111" s="53">
        <f>ROUND(F111/I111*100-100,2)</f>
        <v>0.64</v>
      </c>
      <c r="M111" s="78"/>
      <c r="N111" s="79"/>
      <c r="O111" s="79"/>
      <c r="P111" s="95"/>
    </row>
    <row r="112" spans="1:23" x14ac:dyDescent="0.5">
      <c r="A112" s="3"/>
      <c r="D112" s="77"/>
      <c r="E112" s="77"/>
      <c r="F112" s="77"/>
      <c r="G112" s="21"/>
      <c r="H112" s="77"/>
      <c r="I112" s="77"/>
      <c r="J112" s="53"/>
      <c r="K112" s="53"/>
      <c r="L112" s="53"/>
      <c r="M112" s="78"/>
      <c r="N112" s="79"/>
      <c r="O112" s="79"/>
      <c r="P112" s="95"/>
      <c r="Q112" s="2"/>
    </row>
    <row r="113" spans="1:17" x14ac:dyDescent="0.5">
      <c r="A113" s="12" t="s">
        <v>5</v>
      </c>
      <c r="B113" s="3" t="s">
        <v>6</v>
      </c>
      <c r="C113" s="12"/>
      <c r="D113" s="56"/>
      <c r="E113" s="7">
        <f>SUM(E114,E117:E127)</f>
        <v>219498.03896152775</v>
      </c>
      <c r="F113" s="7">
        <f>SUM(F114,F117:F127)</f>
        <v>774557.41085109266</v>
      </c>
      <c r="G113" s="56"/>
      <c r="H113" s="7">
        <f>SUM(H114,H117:H127)</f>
        <v>281792</v>
      </c>
      <c r="I113" s="7">
        <f>SUM(I114,I117:I127)</f>
        <v>1011925</v>
      </c>
      <c r="J113" s="53"/>
      <c r="K113" s="53">
        <f>ROUND(E113/H113*100-100,2)</f>
        <v>-22.11</v>
      </c>
      <c r="L113" s="53">
        <f>ROUND(F113/I113*100-100,2)</f>
        <v>-23.46</v>
      </c>
      <c r="M113" s="78"/>
      <c r="N113" s="79"/>
      <c r="O113" s="79"/>
      <c r="P113" s="95"/>
      <c r="Q113" s="2"/>
    </row>
    <row r="114" spans="1:17" x14ac:dyDescent="0.5">
      <c r="A114" s="8"/>
      <c r="B114" s="3" t="s">
        <v>8</v>
      </c>
      <c r="C114" s="12" t="s">
        <v>9</v>
      </c>
      <c r="D114" s="7">
        <f t="shared" ref="D114:F114" si="61">SUM(D115:D116)</f>
        <v>545403.45340680005</v>
      </c>
      <c r="E114" s="7">
        <f t="shared" si="61"/>
        <v>89083.268126687268</v>
      </c>
      <c r="F114" s="7">
        <f t="shared" si="61"/>
        <v>314388.09668171569</v>
      </c>
      <c r="G114" s="7">
        <f t="shared" ref="G114:I114" si="62">SUM(G115:G116)</f>
        <v>616744</v>
      </c>
      <c r="H114" s="7">
        <f t="shared" si="62"/>
        <v>129398</v>
      </c>
      <c r="I114" s="7">
        <f t="shared" si="62"/>
        <v>464666</v>
      </c>
      <c r="J114" s="53">
        <f>ROUND(D114/G114*100-100,2)</f>
        <v>-11.57</v>
      </c>
      <c r="K114" s="53">
        <f>ROUND(E114/H114*100-100,2)</f>
        <v>-31.16</v>
      </c>
      <c r="L114" s="53">
        <f>ROUND(F114/I114*100-100,2)</f>
        <v>-32.340000000000003</v>
      </c>
      <c r="M114" s="78"/>
      <c r="N114" s="80"/>
      <c r="O114" s="80"/>
      <c r="P114" s="95"/>
    </row>
    <row r="115" spans="1:17" x14ac:dyDescent="0.5">
      <c r="B115" s="3" t="s">
        <v>10</v>
      </c>
      <c r="C115" s="12" t="s">
        <v>9</v>
      </c>
      <c r="D115" s="77">
        <v>101934.03530230001</v>
      </c>
      <c r="E115" s="77">
        <v>30398.33940070228</v>
      </c>
      <c r="F115" s="77">
        <v>107293.75788553299</v>
      </c>
      <c r="G115" s="21">
        <v>186673</v>
      </c>
      <c r="H115" s="21">
        <v>53636</v>
      </c>
      <c r="I115" s="21">
        <v>192609</v>
      </c>
      <c r="J115" s="53">
        <f t="shared" ref="J115:J119" si="63">ROUND(D115/G115*100-100,2)</f>
        <v>-45.39</v>
      </c>
      <c r="K115" s="53">
        <f t="shared" ref="K115:L119" si="64">ROUND(E115/H115*100-100,2)</f>
        <v>-43.32</v>
      </c>
      <c r="L115" s="53">
        <f t="shared" si="64"/>
        <v>-44.29</v>
      </c>
      <c r="M115" s="9"/>
      <c r="N115" s="9"/>
      <c r="O115" s="80"/>
      <c r="P115" s="95"/>
    </row>
    <row r="116" spans="1:17" x14ac:dyDescent="0.5">
      <c r="B116" s="3" t="s">
        <v>11</v>
      </c>
      <c r="C116" s="12" t="s">
        <v>9</v>
      </c>
      <c r="D116" s="77">
        <v>443469.41810450004</v>
      </c>
      <c r="E116" s="77">
        <v>58684.928725984995</v>
      </c>
      <c r="F116" s="77">
        <v>207094.33879618268</v>
      </c>
      <c r="G116" s="21">
        <v>430071</v>
      </c>
      <c r="H116" s="21">
        <v>75762</v>
      </c>
      <c r="I116" s="21">
        <v>272057</v>
      </c>
      <c r="J116" s="53">
        <f t="shared" si="63"/>
        <v>3.12</v>
      </c>
      <c r="K116" s="53">
        <f t="shared" si="64"/>
        <v>-22.54</v>
      </c>
      <c r="L116" s="53">
        <f t="shared" si="64"/>
        <v>-23.88</v>
      </c>
      <c r="M116" s="9"/>
      <c r="N116" s="9"/>
      <c r="O116" s="80"/>
      <c r="P116" s="95"/>
    </row>
    <row r="117" spans="1:17" x14ac:dyDescent="0.5">
      <c r="A117" s="8"/>
      <c r="B117" s="3" t="s">
        <v>12</v>
      </c>
      <c r="C117" s="12" t="s">
        <v>9</v>
      </c>
      <c r="D117" s="77">
        <v>22433.597600000001</v>
      </c>
      <c r="E117" s="77">
        <v>13122.9115903331</v>
      </c>
      <c r="F117" s="77">
        <v>46356.356374531708</v>
      </c>
      <c r="G117" s="21">
        <v>17363</v>
      </c>
      <c r="H117" s="21">
        <v>9775</v>
      </c>
      <c r="I117" s="21">
        <v>35105</v>
      </c>
      <c r="J117" s="53">
        <f t="shared" si="63"/>
        <v>29.2</v>
      </c>
      <c r="K117" s="53">
        <f t="shared" si="64"/>
        <v>34.25</v>
      </c>
      <c r="L117" s="53">
        <f t="shared" si="64"/>
        <v>32.049999999999997</v>
      </c>
      <c r="M117" s="9"/>
      <c r="N117" s="9"/>
      <c r="O117" s="80"/>
      <c r="P117" s="95"/>
    </row>
    <row r="118" spans="1:17" x14ac:dyDescent="0.5">
      <c r="A118" s="8"/>
      <c r="B118" s="3" t="s">
        <v>13</v>
      </c>
      <c r="C118" s="12" t="s">
        <v>9</v>
      </c>
      <c r="D118" s="77">
        <v>106974.02873809999</v>
      </c>
      <c r="E118" s="77">
        <v>25379.575650292896</v>
      </c>
      <c r="F118" s="77">
        <v>89508.006481656907</v>
      </c>
      <c r="G118" s="21">
        <v>90633</v>
      </c>
      <c r="H118" s="21">
        <v>19643</v>
      </c>
      <c r="I118" s="21">
        <v>70542</v>
      </c>
      <c r="J118" s="53">
        <f t="shared" si="63"/>
        <v>18.03</v>
      </c>
      <c r="K118" s="53">
        <f t="shared" si="64"/>
        <v>29.2</v>
      </c>
      <c r="L118" s="53">
        <f t="shared" si="64"/>
        <v>26.89</v>
      </c>
      <c r="M118" s="9"/>
      <c r="N118" s="9"/>
      <c r="O118" s="80"/>
      <c r="P118" s="95"/>
    </row>
    <row r="119" spans="1:17" x14ac:dyDescent="0.5">
      <c r="A119" s="8"/>
      <c r="B119" s="3" t="s">
        <v>14</v>
      </c>
      <c r="C119" s="12" t="s">
        <v>9</v>
      </c>
      <c r="D119" s="77">
        <v>112529.7675435</v>
      </c>
      <c r="E119" s="77">
        <v>8292.3218026635986</v>
      </c>
      <c r="F119" s="77">
        <v>29286.381149350978</v>
      </c>
      <c r="G119" s="21">
        <v>157981</v>
      </c>
      <c r="H119" s="21">
        <v>14237</v>
      </c>
      <c r="I119" s="21">
        <v>51128</v>
      </c>
      <c r="J119" s="53">
        <f t="shared" si="63"/>
        <v>-28.77</v>
      </c>
      <c r="K119" s="53">
        <f t="shared" si="64"/>
        <v>-41.76</v>
      </c>
      <c r="L119" s="53">
        <f t="shared" si="64"/>
        <v>-42.72</v>
      </c>
      <c r="M119" s="9"/>
      <c r="N119" s="9"/>
      <c r="O119" s="80"/>
      <c r="P119" s="95"/>
    </row>
    <row r="120" spans="1:17" x14ac:dyDescent="0.5">
      <c r="A120" s="8"/>
      <c r="B120" s="3" t="s">
        <v>105</v>
      </c>
      <c r="C120" s="12" t="s">
        <v>9</v>
      </c>
      <c r="D120" s="77">
        <v>0</v>
      </c>
      <c r="E120" s="77">
        <v>0</v>
      </c>
      <c r="F120" s="77">
        <v>0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77">
        <v>0</v>
      </c>
      <c r="M120" s="9"/>
      <c r="N120" s="9"/>
      <c r="O120" s="80"/>
      <c r="P120" s="95"/>
    </row>
    <row r="121" spans="1:17" x14ac:dyDescent="0.5">
      <c r="A121" s="8"/>
      <c r="B121" s="3" t="s">
        <v>15</v>
      </c>
      <c r="C121" s="12" t="s">
        <v>9</v>
      </c>
      <c r="D121" s="77">
        <v>2096.1990000000001</v>
      </c>
      <c r="E121" s="77">
        <v>1631.9154062575999</v>
      </c>
      <c r="F121" s="77">
        <v>5761.3031422721378</v>
      </c>
      <c r="G121" s="21">
        <v>5429</v>
      </c>
      <c r="H121" s="21">
        <v>5572</v>
      </c>
      <c r="I121" s="21">
        <v>20003</v>
      </c>
      <c r="J121" s="53">
        <f>ROUND(D121/G121*100-100,2)</f>
        <v>-61.39</v>
      </c>
      <c r="K121" s="53">
        <f>ROUND(E121/H121*100-100,2)</f>
        <v>-70.709999999999994</v>
      </c>
      <c r="L121" s="53">
        <f>ROUND(F121/I121*100-100,2)</f>
        <v>-71.2</v>
      </c>
      <c r="M121" s="9"/>
      <c r="N121" s="9"/>
      <c r="O121" s="80"/>
      <c r="P121" s="95"/>
    </row>
    <row r="122" spans="1:17" x14ac:dyDescent="0.5">
      <c r="A122" s="8"/>
      <c r="B122" s="3" t="s">
        <v>16</v>
      </c>
      <c r="C122" s="12" t="s">
        <v>9</v>
      </c>
      <c r="D122" s="77">
        <v>0</v>
      </c>
      <c r="E122" s="77">
        <v>0</v>
      </c>
      <c r="F122" s="77">
        <v>0</v>
      </c>
      <c r="G122" s="77">
        <v>0</v>
      </c>
      <c r="H122" s="77">
        <v>0</v>
      </c>
      <c r="I122" s="77">
        <v>0</v>
      </c>
      <c r="J122" s="53">
        <v>0</v>
      </c>
      <c r="K122" s="53">
        <v>0</v>
      </c>
      <c r="L122" s="53">
        <v>0</v>
      </c>
      <c r="M122" s="9"/>
      <c r="N122" s="9"/>
      <c r="O122" s="80"/>
      <c r="P122" s="95"/>
    </row>
    <row r="123" spans="1:17" x14ac:dyDescent="0.5">
      <c r="A123" s="8"/>
      <c r="B123" s="3" t="s">
        <v>17</v>
      </c>
      <c r="C123" s="12" t="s">
        <v>9</v>
      </c>
      <c r="D123" s="77">
        <v>4438.7751813999994</v>
      </c>
      <c r="E123" s="77">
        <v>3704.7264967801975</v>
      </c>
      <c r="F123" s="77">
        <v>13063.406567776543</v>
      </c>
      <c r="G123" s="21">
        <v>4318</v>
      </c>
      <c r="H123" s="21">
        <v>3736</v>
      </c>
      <c r="I123" s="21">
        <v>13415</v>
      </c>
      <c r="J123" s="53">
        <f t="shared" ref="J123:L124" si="65">ROUND(D123/G123*100-100,2)</f>
        <v>2.8</v>
      </c>
      <c r="K123" s="53">
        <f t="shared" si="65"/>
        <v>-0.84</v>
      </c>
      <c r="L123" s="53">
        <f t="shared" si="65"/>
        <v>-2.62</v>
      </c>
      <c r="M123" s="9"/>
      <c r="N123" s="9"/>
      <c r="O123" s="80"/>
      <c r="P123" s="95"/>
    </row>
    <row r="124" spans="1:17" x14ac:dyDescent="0.5">
      <c r="A124" s="8"/>
      <c r="B124" s="3" t="s">
        <v>18</v>
      </c>
      <c r="C124" s="12" t="s">
        <v>9</v>
      </c>
      <c r="D124" s="77">
        <v>10397.66624</v>
      </c>
      <c r="E124" s="77">
        <v>3125.2830329831995</v>
      </c>
      <c r="F124" s="77">
        <v>11040.185563457635</v>
      </c>
      <c r="G124" s="21">
        <v>17426</v>
      </c>
      <c r="H124" s="21">
        <v>7011</v>
      </c>
      <c r="I124" s="21">
        <v>25172</v>
      </c>
      <c r="J124" s="53">
        <f t="shared" si="65"/>
        <v>-40.33</v>
      </c>
      <c r="K124" s="53">
        <f t="shared" si="65"/>
        <v>-55.42</v>
      </c>
      <c r="L124" s="53">
        <f t="shared" si="65"/>
        <v>-56.14</v>
      </c>
      <c r="M124" s="9"/>
      <c r="N124" s="9"/>
      <c r="O124" s="80"/>
      <c r="P124" s="95"/>
    </row>
    <row r="125" spans="1:17" x14ac:dyDescent="0.5">
      <c r="A125" s="8"/>
      <c r="B125" s="3" t="s">
        <v>19</v>
      </c>
      <c r="C125" s="12" t="s">
        <v>9</v>
      </c>
      <c r="D125" s="77">
        <v>0</v>
      </c>
      <c r="E125" s="77">
        <v>0</v>
      </c>
      <c r="F125" s="77">
        <v>0</v>
      </c>
      <c r="G125" s="77">
        <v>86149</v>
      </c>
      <c r="H125" s="77">
        <v>14614</v>
      </c>
      <c r="I125" s="77">
        <v>52479</v>
      </c>
      <c r="J125" s="53">
        <f t="shared" ref="J125" si="66">ROUND(D125/G125*100-100,2)</f>
        <v>-100</v>
      </c>
      <c r="K125" s="53">
        <f t="shared" ref="K125" si="67">ROUND(E125/H125*100-100,2)</f>
        <v>-100</v>
      </c>
      <c r="L125" s="53">
        <f t="shared" ref="L125" si="68">ROUND(F125/I125*100-100,2)</f>
        <v>-100</v>
      </c>
      <c r="M125" s="9"/>
      <c r="N125" s="9"/>
      <c r="O125" s="80"/>
      <c r="P125" s="95"/>
    </row>
    <row r="126" spans="1:17" x14ac:dyDescent="0.5">
      <c r="A126" s="8"/>
      <c r="B126" s="3" t="s">
        <v>20</v>
      </c>
      <c r="C126" s="12" t="s">
        <v>9</v>
      </c>
      <c r="D126" s="77">
        <v>17176.634292700001</v>
      </c>
      <c r="E126" s="77">
        <v>21783.481220141992</v>
      </c>
      <c r="F126" s="77">
        <v>76898.950706238276</v>
      </c>
      <c r="G126" s="21">
        <v>17314</v>
      </c>
      <c r="H126" s="21">
        <v>20950</v>
      </c>
      <c r="I126" s="21">
        <v>75234</v>
      </c>
      <c r="J126" s="53">
        <f>ROUND(D126/G126*100-100,2)</f>
        <v>-0.79</v>
      </c>
      <c r="K126" s="53">
        <f>ROUND(E126/H126*100-100,2)</f>
        <v>3.98</v>
      </c>
      <c r="L126" s="53">
        <f>ROUND(F126/I126*100-100,2)</f>
        <v>2.21</v>
      </c>
      <c r="M126" s="9"/>
      <c r="N126" s="9"/>
      <c r="O126" s="80"/>
      <c r="P126" s="95"/>
    </row>
    <row r="127" spans="1:17" x14ac:dyDescent="0.5">
      <c r="A127" s="8"/>
      <c r="B127" s="3" t="s">
        <v>21</v>
      </c>
      <c r="C127" s="12" t="s">
        <v>7</v>
      </c>
      <c r="D127" s="53"/>
      <c r="E127" s="77">
        <v>53374.555635387907</v>
      </c>
      <c r="F127" s="77">
        <v>188254.72418409283</v>
      </c>
      <c r="G127" s="53" t="s">
        <v>117</v>
      </c>
      <c r="H127" s="21">
        <v>56856</v>
      </c>
      <c r="I127" s="21">
        <v>204181</v>
      </c>
      <c r="J127" s="53" t="s">
        <v>22</v>
      </c>
      <c r="K127" s="53">
        <f>ROUND(E127/H127*100-100,2)</f>
        <v>-6.12</v>
      </c>
      <c r="L127" s="53">
        <f>ROUND(F127/I127*100-100,2)</f>
        <v>-7.8</v>
      </c>
      <c r="M127" s="9"/>
      <c r="N127" s="9"/>
      <c r="O127" s="80"/>
      <c r="P127" s="95"/>
    </row>
    <row r="128" spans="1:17" x14ac:dyDescent="0.5">
      <c r="A128" s="8"/>
      <c r="B128" s="3"/>
      <c r="C128" s="12"/>
      <c r="D128" s="77"/>
      <c r="E128" s="77"/>
      <c r="F128" s="77"/>
      <c r="G128" s="21"/>
      <c r="H128" s="21"/>
      <c r="I128" s="21"/>
      <c r="J128" s="53"/>
      <c r="K128" s="53"/>
      <c r="L128" s="53"/>
      <c r="M128" s="9"/>
      <c r="N128" s="9"/>
      <c r="O128" s="80"/>
      <c r="P128" s="95"/>
    </row>
    <row r="129" spans="1:16" x14ac:dyDescent="0.5">
      <c r="A129" s="12" t="s">
        <v>23</v>
      </c>
      <c r="B129" s="3" t="s">
        <v>24</v>
      </c>
      <c r="C129" s="12"/>
      <c r="D129" s="77"/>
      <c r="E129" s="7">
        <f t="shared" ref="E129:I129" si="69">SUM(E130:E142)</f>
        <v>907872.6973577271</v>
      </c>
      <c r="F129" s="7">
        <f t="shared" si="69"/>
        <v>3203174.8696419359</v>
      </c>
      <c r="G129" s="77"/>
      <c r="H129" s="7">
        <f t="shared" si="69"/>
        <v>811886</v>
      </c>
      <c r="I129" s="7">
        <f t="shared" si="69"/>
        <v>2915467</v>
      </c>
      <c r="J129" s="53"/>
      <c r="K129" s="53">
        <f t="shared" ref="K129:L132" si="70">ROUND(E129/H129*100-100,2)</f>
        <v>11.82</v>
      </c>
      <c r="L129" s="53">
        <f t="shared" si="70"/>
        <v>9.8699999999999992</v>
      </c>
      <c r="M129" s="9"/>
      <c r="N129" s="9"/>
      <c r="O129" s="80"/>
      <c r="P129" s="95"/>
    </row>
    <row r="130" spans="1:16" x14ac:dyDescent="0.5">
      <c r="A130" s="8"/>
      <c r="B130" s="3" t="s">
        <v>25</v>
      </c>
      <c r="C130" s="12" t="s">
        <v>9</v>
      </c>
      <c r="D130" s="77">
        <v>0</v>
      </c>
      <c r="E130" s="77">
        <v>0</v>
      </c>
      <c r="F130" s="77">
        <v>0</v>
      </c>
      <c r="G130" s="21">
        <v>0</v>
      </c>
      <c r="H130" s="21">
        <v>0</v>
      </c>
      <c r="I130" s="21">
        <v>0</v>
      </c>
      <c r="J130" s="77">
        <v>0</v>
      </c>
      <c r="K130" s="77">
        <v>0</v>
      </c>
      <c r="L130" s="77">
        <v>0</v>
      </c>
      <c r="M130" s="9"/>
      <c r="N130" s="9"/>
      <c r="O130" s="80"/>
      <c r="P130" s="95"/>
    </row>
    <row r="131" spans="1:16" x14ac:dyDescent="0.5">
      <c r="A131" s="8"/>
      <c r="B131" s="3" t="s">
        <v>26</v>
      </c>
      <c r="C131" s="12" t="s">
        <v>9</v>
      </c>
      <c r="D131" s="77">
        <v>48078.555007099989</v>
      </c>
      <c r="E131" s="77">
        <v>33783.785968267905</v>
      </c>
      <c r="F131" s="77">
        <v>119196.19242816771</v>
      </c>
      <c r="G131" s="21">
        <v>40276</v>
      </c>
      <c r="H131" s="21">
        <v>30795</v>
      </c>
      <c r="I131" s="21">
        <v>110588</v>
      </c>
      <c r="J131" s="53">
        <f>ROUND(D131/G131*100-100,2)</f>
        <v>19.37</v>
      </c>
      <c r="K131" s="53">
        <f t="shared" si="70"/>
        <v>9.7100000000000009</v>
      </c>
      <c r="L131" s="53">
        <f t="shared" si="70"/>
        <v>7.78</v>
      </c>
      <c r="M131" s="9"/>
      <c r="N131" s="9"/>
      <c r="O131" s="80"/>
      <c r="P131" s="95"/>
    </row>
    <row r="132" spans="1:16" x14ac:dyDescent="0.5">
      <c r="A132" s="8"/>
      <c r="B132" s="3" t="s">
        <v>114</v>
      </c>
      <c r="C132" s="12" t="s">
        <v>9</v>
      </c>
      <c r="D132" s="77">
        <v>57975.291704200004</v>
      </c>
      <c r="E132" s="77">
        <v>84798.057021065324</v>
      </c>
      <c r="F132" s="77">
        <v>299297.79043761385</v>
      </c>
      <c r="G132" s="21">
        <v>59849</v>
      </c>
      <c r="H132" s="21">
        <v>89856</v>
      </c>
      <c r="I132" s="21">
        <v>322671</v>
      </c>
      <c r="J132" s="53">
        <f>ROUND(D132/G132*100-100,2)</f>
        <v>-3.13</v>
      </c>
      <c r="K132" s="53">
        <f t="shared" si="70"/>
        <v>-5.63</v>
      </c>
      <c r="L132" s="53">
        <f t="shared" si="70"/>
        <v>-7.24</v>
      </c>
      <c r="M132" s="9"/>
      <c r="N132" s="9"/>
      <c r="O132" s="80"/>
      <c r="P132" s="95"/>
    </row>
    <row r="133" spans="1:16" x14ac:dyDescent="0.5">
      <c r="A133" s="8"/>
      <c r="B133" s="3" t="s">
        <v>28</v>
      </c>
      <c r="C133" s="12" t="s">
        <v>9</v>
      </c>
      <c r="D133" s="77">
        <v>0</v>
      </c>
      <c r="E133" s="77">
        <v>0</v>
      </c>
      <c r="F133" s="77">
        <v>0</v>
      </c>
      <c r="G133" s="77">
        <v>0</v>
      </c>
      <c r="H133" s="77">
        <v>0</v>
      </c>
      <c r="I133" s="77">
        <v>0</v>
      </c>
      <c r="J133" s="77">
        <v>0</v>
      </c>
      <c r="K133" s="77">
        <v>0</v>
      </c>
      <c r="L133" s="77">
        <v>0</v>
      </c>
      <c r="M133" s="9"/>
      <c r="N133" s="9"/>
      <c r="O133" s="80"/>
      <c r="P133" s="95"/>
    </row>
    <row r="134" spans="1:16" x14ac:dyDescent="0.5">
      <c r="A134" s="8"/>
      <c r="B134" s="3" t="s">
        <v>29</v>
      </c>
      <c r="C134" s="12" t="s">
        <v>9</v>
      </c>
      <c r="D134" s="77">
        <v>2348.0704784999998</v>
      </c>
      <c r="E134" s="77">
        <v>1682.8320807821001</v>
      </c>
      <c r="F134" s="77">
        <v>5938.8471728853592</v>
      </c>
      <c r="G134" s="21">
        <v>2147</v>
      </c>
      <c r="H134" s="21">
        <v>1657</v>
      </c>
      <c r="I134" s="21">
        <v>5951</v>
      </c>
      <c r="J134" s="53">
        <f t="shared" ref="J134:L140" si="71">ROUND(D134/G134*100-100,2)</f>
        <v>9.3699999999999992</v>
      </c>
      <c r="K134" s="53">
        <f t="shared" si="71"/>
        <v>1.56</v>
      </c>
      <c r="L134" s="53">
        <f t="shared" si="71"/>
        <v>-0.2</v>
      </c>
      <c r="M134" s="9"/>
      <c r="N134" s="9"/>
      <c r="O134" s="80"/>
      <c r="P134" s="95"/>
    </row>
    <row r="135" spans="1:16" x14ac:dyDescent="0.5">
      <c r="A135" s="8"/>
      <c r="B135" s="3" t="s">
        <v>30</v>
      </c>
      <c r="C135" s="12" t="s">
        <v>31</v>
      </c>
      <c r="D135" s="77">
        <v>46001</v>
      </c>
      <c r="E135" s="77">
        <v>271798.30035631027</v>
      </c>
      <c r="F135" s="77">
        <v>958963.36888104305</v>
      </c>
      <c r="G135" s="21">
        <v>40177</v>
      </c>
      <c r="H135" s="21">
        <v>228513</v>
      </c>
      <c r="I135" s="21">
        <v>820585</v>
      </c>
      <c r="J135" s="53">
        <f t="shared" si="71"/>
        <v>14.5</v>
      </c>
      <c r="K135" s="53">
        <f t="shared" si="71"/>
        <v>18.940000000000001</v>
      </c>
      <c r="L135" s="53">
        <f t="shared" si="71"/>
        <v>16.86</v>
      </c>
      <c r="M135" s="9"/>
      <c r="N135" s="9"/>
      <c r="O135" s="80"/>
      <c r="P135" s="95"/>
    </row>
    <row r="136" spans="1:16" x14ac:dyDescent="0.5">
      <c r="A136" s="8"/>
      <c r="B136" s="3" t="s">
        <v>32</v>
      </c>
      <c r="C136" s="12" t="s">
        <v>9</v>
      </c>
      <c r="D136" s="77">
        <v>94026.892221199974</v>
      </c>
      <c r="E136" s="77">
        <v>160274.74340262642</v>
      </c>
      <c r="F136" s="77">
        <v>565474.35836803052</v>
      </c>
      <c r="G136" s="21">
        <v>83995</v>
      </c>
      <c r="H136" s="21">
        <v>140562</v>
      </c>
      <c r="I136" s="21">
        <v>504753</v>
      </c>
      <c r="J136" s="53">
        <f t="shared" si="71"/>
        <v>11.94</v>
      </c>
      <c r="K136" s="53">
        <f t="shared" si="71"/>
        <v>14.02</v>
      </c>
      <c r="L136" s="53">
        <f t="shared" si="71"/>
        <v>12.03</v>
      </c>
      <c r="M136" s="9"/>
      <c r="N136" s="9"/>
      <c r="O136" s="80"/>
      <c r="P136" s="95"/>
    </row>
    <row r="137" spans="1:16" x14ac:dyDescent="0.5">
      <c r="A137" s="8"/>
      <c r="B137" s="3" t="s">
        <v>33</v>
      </c>
      <c r="C137" s="12" t="s">
        <v>9</v>
      </c>
      <c r="D137" s="77">
        <v>37615.146156899995</v>
      </c>
      <c r="E137" s="77">
        <v>50766.47379535115</v>
      </c>
      <c r="F137" s="77">
        <v>179101.02475989301</v>
      </c>
      <c r="G137" s="21">
        <v>35618</v>
      </c>
      <c r="H137" s="21">
        <v>47555</v>
      </c>
      <c r="I137" s="21">
        <v>170766</v>
      </c>
      <c r="J137" s="53">
        <f t="shared" si="71"/>
        <v>5.61</v>
      </c>
      <c r="K137" s="53">
        <f t="shared" si="71"/>
        <v>6.75</v>
      </c>
      <c r="L137" s="53">
        <f t="shared" si="71"/>
        <v>4.88</v>
      </c>
      <c r="M137" s="9"/>
      <c r="N137" s="9"/>
      <c r="O137" s="80"/>
      <c r="P137" s="95"/>
    </row>
    <row r="138" spans="1:16" x14ac:dyDescent="0.5">
      <c r="A138" s="8"/>
      <c r="B138" s="3" t="s">
        <v>34</v>
      </c>
      <c r="C138" s="12" t="s">
        <v>9</v>
      </c>
      <c r="D138" s="77">
        <v>5084.0267064</v>
      </c>
      <c r="E138" s="77">
        <v>4541.2581225563008</v>
      </c>
      <c r="F138" s="77">
        <v>16027.601587791683</v>
      </c>
      <c r="G138" s="21">
        <v>6629</v>
      </c>
      <c r="H138" s="21">
        <v>5451</v>
      </c>
      <c r="I138" s="21">
        <v>19577</v>
      </c>
      <c r="J138" s="53">
        <f t="shared" si="71"/>
        <v>-23.31</v>
      </c>
      <c r="K138" s="53">
        <f t="shared" si="71"/>
        <v>-16.690000000000001</v>
      </c>
      <c r="L138" s="53">
        <f t="shared" si="71"/>
        <v>-18.13</v>
      </c>
      <c r="M138" s="9"/>
      <c r="N138" s="9"/>
      <c r="O138" s="80"/>
      <c r="P138" s="95"/>
    </row>
    <row r="139" spans="1:16" x14ac:dyDescent="0.5">
      <c r="A139" s="8"/>
      <c r="B139" s="3" t="s">
        <v>35</v>
      </c>
      <c r="C139" s="12" t="s">
        <v>31</v>
      </c>
      <c r="D139" s="77">
        <v>13007.9706357</v>
      </c>
      <c r="E139" s="77">
        <v>206447.59205455048</v>
      </c>
      <c r="F139" s="77">
        <v>728305.85400000727</v>
      </c>
      <c r="G139" s="21">
        <v>13059</v>
      </c>
      <c r="H139" s="21">
        <v>183362</v>
      </c>
      <c r="I139" s="21">
        <v>658455</v>
      </c>
      <c r="J139" s="53">
        <f t="shared" si="71"/>
        <v>-0.39</v>
      </c>
      <c r="K139" s="53">
        <f t="shared" si="71"/>
        <v>12.59</v>
      </c>
      <c r="L139" s="53">
        <f t="shared" si="71"/>
        <v>10.61</v>
      </c>
      <c r="M139" s="9"/>
      <c r="N139" s="9"/>
      <c r="O139" s="80"/>
      <c r="P139" s="95"/>
    </row>
    <row r="140" spans="1:16" x14ac:dyDescent="0.5">
      <c r="A140" s="8"/>
      <c r="B140" s="3" t="s">
        <v>36</v>
      </c>
      <c r="C140" s="12" t="s">
        <v>9</v>
      </c>
      <c r="D140" s="77">
        <v>13426.8111689</v>
      </c>
      <c r="E140" s="77">
        <v>18746.058565793501</v>
      </c>
      <c r="F140" s="77">
        <v>66148.18167148011</v>
      </c>
      <c r="G140" s="21">
        <v>13434</v>
      </c>
      <c r="H140" s="21">
        <v>17055</v>
      </c>
      <c r="I140" s="21">
        <v>61244</v>
      </c>
      <c r="J140" s="53">
        <f t="shared" si="71"/>
        <v>-0.05</v>
      </c>
      <c r="K140" s="53">
        <f t="shared" si="71"/>
        <v>9.92</v>
      </c>
      <c r="L140" s="53">
        <f t="shared" si="71"/>
        <v>8.01</v>
      </c>
      <c r="M140" s="9"/>
      <c r="N140" s="9"/>
      <c r="O140" s="80"/>
      <c r="P140" s="95"/>
    </row>
    <row r="141" spans="1:16" x14ac:dyDescent="0.5">
      <c r="A141" s="8"/>
      <c r="B141" s="3" t="s">
        <v>37</v>
      </c>
      <c r="C141" s="12" t="s">
        <v>38</v>
      </c>
      <c r="D141" s="53"/>
      <c r="E141" s="77">
        <v>38707.482461910302</v>
      </c>
      <c r="F141" s="77">
        <v>136549.34069559828</v>
      </c>
      <c r="G141" s="53" t="s">
        <v>117</v>
      </c>
      <c r="H141" s="21">
        <v>33245</v>
      </c>
      <c r="I141" s="21">
        <v>119379</v>
      </c>
      <c r="J141" s="53" t="s">
        <v>22</v>
      </c>
      <c r="K141" s="53">
        <f>ROUND(E141/H141*100-100,2)</f>
        <v>16.43</v>
      </c>
      <c r="L141" s="53">
        <f>ROUND(F141/I141*100-100,2)</f>
        <v>14.38</v>
      </c>
      <c r="M141" s="9"/>
      <c r="N141" s="9"/>
      <c r="O141" s="80"/>
      <c r="P141" s="95"/>
    </row>
    <row r="142" spans="1:16" x14ac:dyDescent="0.5">
      <c r="A142" s="8"/>
      <c r="B142" s="3" t="s">
        <v>39</v>
      </c>
      <c r="C142" s="12" t="s">
        <v>38</v>
      </c>
      <c r="D142" s="53"/>
      <c r="E142" s="77">
        <v>36326.113528513401</v>
      </c>
      <c r="F142" s="77">
        <v>128172.30963942541</v>
      </c>
      <c r="G142" s="53" t="s">
        <v>117</v>
      </c>
      <c r="H142" s="21">
        <v>33835</v>
      </c>
      <c r="I142" s="21">
        <v>121498</v>
      </c>
      <c r="J142" s="53" t="s">
        <v>22</v>
      </c>
      <c r="K142" s="53">
        <f>ROUND(E142/H142*100-100,2)</f>
        <v>7.36</v>
      </c>
      <c r="L142" s="53">
        <f>ROUND(F142/I142*100-100,2)</f>
        <v>5.49</v>
      </c>
      <c r="M142" s="9"/>
      <c r="N142" s="9"/>
      <c r="O142" s="80"/>
      <c r="P142" s="95"/>
    </row>
    <row r="143" spans="1:16" x14ac:dyDescent="0.5">
      <c r="A143" s="8"/>
      <c r="B143" s="3"/>
      <c r="C143" s="12"/>
      <c r="D143" s="77"/>
      <c r="E143" s="77"/>
      <c r="F143" s="77"/>
      <c r="G143" s="21"/>
      <c r="H143" s="21"/>
      <c r="I143" s="21"/>
      <c r="J143" s="53"/>
      <c r="K143" s="53"/>
      <c r="L143" s="53"/>
      <c r="M143" s="9"/>
      <c r="N143" s="9"/>
      <c r="O143" s="80"/>
      <c r="P143" s="95"/>
    </row>
    <row r="144" spans="1:16" x14ac:dyDescent="0.5">
      <c r="A144" s="12" t="s">
        <v>40</v>
      </c>
      <c r="B144" s="3" t="s">
        <v>41</v>
      </c>
      <c r="C144" s="12"/>
      <c r="D144" s="77"/>
      <c r="E144" s="7">
        <f t="shared" ref="E144:I144" si="72">SUM(E145:E148)</f>
        <v>19370.382488154697</v>
      </c>
      <c r="F144" s="7">
        <f t="shared" si="72"/>
        <v>68551.886567215581</v>
      </c>
      <c r="G144" s="77"/>
      <c r="H144" s="7">
        <f t="shared" si="72"/>
        <v>25073</v>
      </c>
      <c r="I144" s="7">
        <f t="shared" si="72"/>
        <v>90050</v>
      </c>
      <c r="J144" s="53"/>
      <c r="K144" s="53">
        <f t="shared" ref="K144:L146" si="73">ROUND(E144/H144*100-100,2)</f>
        <v>-22.74</v>
      </c>
      <c r="L144" s="53">
        <f t="shared" si="73"/>
        <v>-23.87</v>
      </c>
      <c r="M144" s="9"/>
      <c r="N144" s="9"/>
      <c r="O144" s="80"/>
      <c r="P144" s="95"/>
    </row>
    <row r="145" spans="1:16" x14ac:dyDescent="0.5">
      <c r="A145" s="8"/>
      <c r="B145" s="3" t="s">
        <v>42</v>
      </c>
      <c r="C145" s="12" t="s">
        <v>9</v>
      </c>
      <c r="D145" s="77">
        <v>0</v>
      </c>
      <c r="E145" s="77">
        <v>0</v>
      </c>
      <c r="F145" s="77">
        <v>0</v>
      </c>
      <c r="G145" s="77">
        <v>0</v>
      </c>
      <c r="H145" s="77">
        <v>0</v>
      </c>
      <c r="I145" s="77">
        <v>0</v>
      </c>
      <c r="J145" s="53">
        <v>0</v>
      </c>
      <c r="K145" s="53">
        <v>0</v>
      </c>
      <c r="L145" s="53">
        <v>0</v>
      </c>
      <c r="M145" s="9"/>
      <c r="N145" s="9"/>
      <c r="O145" s="80"/>
      <c r="P145" s="95"/>
    </row>
    <row r="146" spans="1:16" x14ac:dyDescent="0.5">
      <c r="A146" s="8"/>
      <c r="B146" s="3" t="s">
        <v>43</v>
      </c>
      <c r="C146" s="12" t="s">
        <v>9</v>
      </c>
      <c r="D146" s="77">
        <v>126185.921</v>
      </c>
      <c r="E146" s="77">
        <v>16257.382488154699</v>
      </c>
      <c r="F146" s="77">
        <v>57570.188782215759</v>
      </c>
      <c r="G146" s="21">
        <v>171042</v>
      </c>
      <c r="H146" s="21">
        <v>23506</v>
      </c>
      <c r="I146" s="21">
        <v>84420</v>
      </c>
      <c r="J146" s="53">
        <f>ROUND(D146/G146*100-100,2)</f>
        <v>-26.23</v>
      </c>
      <c r="K146" s="53">
        <f t="shared" si="73"/>
        <v>-30.84</v>
      </c>
      <c r="L146" s="53">
        <f t="shared" si="73"/>
        <v>-31.81</v>
      </c>
      <c r="M146" s="9"/>
      <c r="N146" s="9"/>
      <c r="O146" s="80"/>
      <c r="P146" s="95"/>
    </row>
    <row r="147" spans="1:16" x14ac:dyDescent="0.5">
      <c r="A147" s="8"/>
      <c r="B147" s="3" t="s">
        <v>44</v>
      </c>
      <c r="C147" s="12" t="s">
        <v>9</v>
      </c>
      <c r="D147" s="77">
        <v>18327</v>
      </c>
      <c r="E147" s="77">
        <v>3113</v>
      </c>
      <c r="F147" s="77">
        <v>10981.697784999824</v>
      </c>
      <c r="G147" s="77">
        <v>8638</v>
      </c>
      <c r="H147" s="77">
        <v>1567</v>
      </c>
      <c r="I147" s="77">
        <v>5630</v>
      </c>
      <c r="J147" s="53">
        <f>ROUND(D147/G147*100-100,2)</f>
        <v>112.17</v>
      </c>
      <c r="K147" s="53">
        <f t="shared" ref="K147" si="74">ROUND(E147/H147*100-100,2)</f>
        <v>98.66</v>
      </c>
      <c r="L147" s="53">
        <f t="shared" ref="L147" si="75">ROUND(F147/I147*100-100,2)</f>
        <v>95.06</v>
      </c>
      <c r="M147" s="9"/>
      <c r="N147" s="9"/>
      <c r="O147" s="80"/>
      <c r="P147" s="95"/>
    </row>
    <row r="148" spans="1:16" x14ac:dyDescent="0.5">
      <c r="A148" s="8"/>
      <c r="B148" s="3" t="s">
        <v>45</v>
      </c>
      <c r="C148" s="12" t="s">
        <v>9</v>
      </c>
      <c r="D148" s="77">
        <v>0</v>
      </c>
      <c r="E148" s="77">
        <v>0</v>
      </c>
      <c r="F148" s="77">
        <v>0</v>
      </c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9"/>
      <c r="N148" s="9"/>
      <c r="O148" s="80"/>
      <c r="P148" s="95"/>
    </row>
    <row r="149" spans="1:16" x14ac:dyDescent="0.5">
      <c r="A149" s="8"/>
      <c r="B149" s="3"/>
      <c r="C149" s="12"/>
      <c r="D149" s="77"/>
      <c r="E149" s="77"/>
      <c r="F149" s="77"/>
      <c r="G149" s="21"/>
      <c r="H149" s="21"/>
      <c r="I149" s="21"/>
      <c r="J149" s="53"/>
      <c r="K149" s="53"/>
      <c r="L149" s="53"/>
      <c r="M149" s="9"/>
      <c r="N149" s="9"/>
      <c r="O149" s="80"/>
      <c r="P149" s="95"/>
    </row>
    <row r="150" spans="1:16" x14ac:dyDescent="0.5">
      <c r="A150" s="8" t="s">
        <v>46</v>
      </c>
      <c r="B150" s="3" t="s">
        <v>47</v>
      </c>
      <c r="C150" s="12"/>
      <c r="D150" s="77"/>
      <c r="E150" s="7">
        <f>SUM(E151,E152,E156,E167,E171,E175,E176,E177,E178,E183,E192,E193,E194,E195,E196,E198,E197)</f>
        <v>195818.04855390801</v>
      </c>
      <c r="F150" s="7">
        <f>SUM(F151,F152,F156,F167,F171,F175,F176,F177,F178,F183,F192,F193,F194,F195,F196,F198,F197)</f>
        <v>690995.55057179136</v>
      </c>
      <c r="G150" s="77"/>
      <c r="H150" s="7">
        <f>SUM(H151,H152,H156,H167,H171,H175,H176,H177,H178,H183,H192,H193,H194,H195,H196,H198,H197)</f>
        <v>191893</v>
      </c>
      <c r="I150" s="7">
        <f>SUM(I151,I152,I156,I167,I171,I175,I176,I177,I178,I183,I192,I193,I194,I195,I196,I198,I197)</f>
        <v>689102</v>
      </c>
      <c r="J150" s="53"/>
      <c r="K150" s="53">
        <f t="shared" ref="K150:L156" si="76">ROUND(E150/H150*100-100,2)</f>
        <v>2.0499999999999998</v>
      </c>
      <c r="L150" s="53">
        <f t="shared" si="76"/>
        <v>0.27</v>
      </c>
      <c r="M150" s="9"/>
      <c r="N150" s="9"/>
      <c r="O150" s="80"/>
      <c r="P150" s="95"/>
    </row>
    <row r="151" spans="1:16" x14ac:dyDescent="0.5">
      <c r="A151" s="8"/>
      <c r="B151" s="3" t="s">
        <v>48</v>
      </c>
      <c r="C151" s="12" t="s">
        <v>27</v>
      </c>
      <c r="D151" s="77">
        <v>335.11166190000006</v>
      </c>
      <c r="E151" s="77">
        <v>2364.4762439763999</v>
      </c>
      <c r="F151" s="77">
        <v>8344.4933843100935</v>
      </c>
      <c r="G151" s="21">
        <v>480</v>
      </c>
      <c r="H151" s="21">
        <v>3021</v>
      </c>
      <c r="I151" s="21">
        <v>10849</v>
      </c>
      <c r="J151" s="53">
        <f>ROUND(D151/G151*100-100,2)</f>
        <v>-30.19</v>
      </c>
      <c r="K151" s="53">
        <f t="shared" si="76"/>
        <v>-21.73</v>
      </c>
      <c r="L151" s="53">
        <f t="shared" si="76"/>
        <v>-23.09</v>
      </c>
      <c r="M151" s="9"/>
      <c r="N151" s="9"/>
      <c r="O151" s="80"/>
      <c r="P151" s="95"/>
    </row>
    <row r="152" spans="1:16" x14ac:dyDescent="0.5">
      <c r="A152" s="8"/>
      <c r="B152" s="3" t="s">
        <v>49</v>
      </c>
      <c r="C152" s="12" t="s">
        <v>38</v>
      </c>
      <c r="D152" s="53"/>
      <c r="E152" s="7">
        <f t="shared" ref="E152:F152" si="77">SUM(E153:E155)</f>
        <v>21330.918003241</v>
      </c>
      <c r="F152" s="7">
        <f t="shared" si="77"/>
        <v>75236.431866364524</v>
      </c>
      <c r="G152" s="53" t="s">
        <v>117</v>
      </c>
      <c r="H152" s="7">
        <f t="shared" ref="H152:I152" si="78">SUM(H153:H155)</f>
        <v>17260</v>
      </c>
      <c r="I152" s="7">
        <f t="shared" si="78"/>
        <v>61983</v>
      </c>
      <c r="J152" s="53" t="s">
        <v>22</v>
      </c>
      <c r="K152" s="53">
        <f t="shared" si="76"/>
        <v>23.59</v>
      </c>
      <c r="L152" s="53">
        <f t="shared" si="76"/>
        <v>21.38</v>
      </c>
      <c r="M152" s="9"/>
      <c r="N152" s="9"/>
      <c r="O152" s="80"/>
      <c r="P152" s="95"/>
    </row>
    <row r="153" spans="1:16" x14ac:dyDescent="0.5">
      <c r="B153" s="3" t="s">
        <v>50</v>
      </c>
      <c r="C153" s="12" t="s">
        <v>31</v>
      </c>
      <c r="D153" s="21">
        <v>839</v>
      </c>
      <c r="E153" s="21">
        <v>13804.1848662991</v>
      </c>
      <c r="F153" s="21">
        <v>48683.862355397156</v>
      </c>
      <c r="G153" s="21">
        <v>703</v>
      </c>
      <c r="H153" s="21">
        <v>10780</v>
      </c>
      <c r="I153" s="21">
        <v>38713</v>
      </c>
      <c r="J153" s="53">
        <f>ROUND(D153/G153*100-100,2)</f>
        <v>19.350000000000001</v>
      </c>
      <c r="K153" s="53">
        <f t="shared" si="76"/>
        <v>28.05</v>
      </c>
      <c r="L153" s="53">
        <f t="shared" si="76"/>
        <v>25.76</v>
      </c>
      <c r="M153" s="9"/>
      <c r="N153" s="9"/>
      <c r="O153" s="80"/>
      <c r="P153" s="95"/>
    </row>
    <row r="154" spans="1:16" x14ac:dyDescent="0.5">
      <c r="B154" s="3" t="s">
        <v>51</v>
      </c>
      <c r="C154" s="12" t="s">
        <v>31</v>
      </c>
      <c r="D154" s="77">
        <v>201</v>
      </c>
      <c r="E154" s="77">
        <v>2973.9394059483998</v>
      </c>
      <c r="F154" s="77">
        <v>10492.946299738662</v>
      </c>
      <c r="G154" s="21">
        <v>136</v>
      </c>
      <c r="H154" s="21">
        <v>2590</v>
      </c>
      <c r="I154" s="21">
        <v>9300</v>
      </c>
      <c r="J154" s="53">
        <f>ROUND(D154/G154*100-100,2)</f>
        <v>47.79</v>
      </c>
      <c r="K154" s="53">
        <f t="shared" si="76"/>
        <v>14.82</v>
      </c>
      <c r="L154" s="53">
        <f t="shared" si="76"/>
        <v>12.83</v>
      </c>
      <c r="M154" s="9"/>
      <c r="N154" s="9"/>
      <c r="O154" s="80"/>
      <c r="P154" s="95"/>
    </row>
    <row r="155" spans="1:16" x14ac:dyDescent="0.5">
      <c r="B155" s="3" t="s">
        <v>52</v>
      </c>
      <c r="C155" s="12" t="s">
        <v>38</v>
      </c>
      <c r="D155" s="53"/>
      <c r="E155" s="77">
        <v>4552.7937309934996</v>
      </c>
      <c r="F155" s="77">
        <v>16059.623211228718</v>
      </c>
      <c r="G155" s="53" t="s">
        <v>117</v>
      </c>
      <c r="H155" s="21">
        <v>3890</v>
      </c>
      <c r="I155" s="21">
        <v>13970</v>
      </c>
      <c r="J155" s="53" t="s">
        <v>22</v>
      </c>
      <c r="K155" s="53">
        <f t="shared" si="76"/>
        <v>17.04</v>
      </c>
      <c r="L155" s="53">
        <f t="shared" si="76"/>
        <v>14.96</v>
      </c>
      <c r="M155" s="9"/>
      <c r="N155" s="9"/>
      <c r="O155" s="80"/>
      <c r="P155" s="95"/>
    </row>
    <row r="156" spans="1:16" x14ac:dyDescent="0.5">
      <c r="A156" s="8"/>
      <c r="B156" s="3" t="s">
        <v>53</v>
      </c>
      <c r="C156" s="12" t="s">
        <v>9</v>
      </c>
      <c r="D156" s="77">
        <v>1315.1731084</v>
      </c>
      <c r="E156" s="77">
        <v>6161.1177433023986</v>
      </c>
      <c r="F156" s="77">
        <v>21748.205605438132</v>
      </c>
      <c r="G156" s="21">
        <v>1545</v>
      </c>
      <c r="H156" s="21">
        <v>6112</v>
      </c>
      <c r="I156" s="21">
        <v>21948</v>
      </c>
      <c r="J156" s="53">
        <f>ROUND(D156/G156*100-100,2)</f>
        <v>-14.88</v>
      </c>
      <c r="K156" s="53">
        <f t="shared" si="76"/>
        <v>0.8</v>
      </c>
      <c r="L156" s="53">
        <f t="shared" si="76"/>
        <v>-0.91</v>
      </c>
      <c r="M156" s="9"/>
      <c r="N156" s="9"/>
      <c r="O156" s="80"/>
      <c r="P156" s="95"/>
    </row>
    <row r="157" spans="1:16" x14ac:dyDescent="0.5">
      <c r="A157" s="59"/>
      <c r="B157" s="60"/>
      <c r="C157" s="60"/>
      <c r="D157" s="81"/>
      <c r="E157" s="81"/>
      <c r="F157" s="82"/>
      <c r="G157" s="81"/>
      <c r="H157" s="81"/>
      <c r="I157" s="81"/>
      <c r="J157" s="83"/>
      <c r="K157" s="83"/>
      <c r="L157" s="83"/>
      <c r="M157" s="78"/>
      <c r="N157" s="80"/>
      <c r="O157" s="80"/>
    </row>
    <row r="158" spans="1:16" x14ac:dyDescent="0.5">
      <c r="J158" s="69"/>
      <c r="K158" s="69" t="s">
        <v>91</v>
      </c>
      <c r="L158" s="69"/>
      <c r="N158" s="84"/>
      <c r="O158" s="84"/>
    </row>
    <row r="159" spans="1:16" x14ac:dyDescent="0.5">
      <c r="A159" s="100" t="s">
        <v>129</v>
      </c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N159" s="84"/>
      <c r="O159" s="84"/>
    </row>
    <row r="160" spans="1:16" x14ac:dyDescent="0.5">
      <c r="A160" s="12"/>
      <c r="B160" s="12"/>
      <c r="C160" s="12"/>
      <c r="D160" s="12"/>
      <c r="E160" s="5"/>
      <c r="F160" s="12"/>
      <c r="G160" s="12"/>
      <c r="H160" s="5"/>
      <c r="I160" s="12"/>
      <c r="J160" s="12"/>
      <c r="K160" s="5"/>
      <c r="L160" s="12"/>
      <c r="N160" s="84"/>
      <c r="O160" s="84"/>
    </row>
    <row r="161" spans="1:16" x14ac:dyDescent="0.5">
      <c r="E161" s="2"/>
      <c r="H161" s="2"/>
      <c r="I161" s="3" t="s">
        <v>111</v>
      </c>
      <c r="K161" s="2"/>
      <c r="N161" s="84"/>
      <c r="O161" s="84"/>
    </row>
    <row r="162" spans="1:16" x14ac:dyDescent="0.5">
      <c r="E162" s="2"/>
      <c r="H162" s="2"/>
      <c r="I162" s="3" t="s">
        <v>110</v>
      </c>
      <c r="J162" s="60"/>
      <c r="K162" s="4"/>
      <c r="L162" s="60"/>
      <c r="N162" s="84"/>
      <c r="O162" s="84"/>
    </row>
    <row r="163" spans="1:16" x14ac:dyDescent="0.5">
      <c r="A163" s="70"/>
      <c r="B163" s="71"/>
      <c r="C163" s="27" t="s">
        <v>92</v>
      </c>
      <c r="D163" s="98" t="s">
        <v>125</v>
      </c>
      <c r="E163" s="99"/>
      <c r="F163" s="101"/>
      <c r="G163" s="98" t="s">
        <v>126</v>
      </c>
      <c r="H163" s="99"/>
      <c r="I163" s="101"/>
      <c r="J163" s="72" t="s">
        <v>127</v>
      </c>
      <c r="K163" s="2"/>
    </row>
    <row r="164" spans="1:16" x14ac:dyDescent="0.5">
      <c r="A164" s="1" t="s">
        <v>1</v>
      </c>
      <c r="B164" s="73"/>
      <c r="C164" s="12" t="s">
        <v>93</v>
      </c>
      <c r="D164" s="37"/>
      <c r="E164" s="2"/>
      <c r="F164" s="36"/>
      <c r="H164" s="18"/>
      <c r="J164" s="74" t="s">
        <v>128</v>
      </c>
      <c r="K164" s="4"/>
      <c r="L164" s="60"/>
    </row>
    <row r="165" spans="1:16" x14ac:dyDescent="0.5">
      <c r="A165" s="3" t="s">
        <v>2</v>
      </c>
      <c r="B165" s="73" t="s">
        <v>95</v>
      </c>
      <c r="C165" s="12" t="s">
        <v>96</v>
      </c>
      <c r="D165" s="40" t="s">
        <v>97</v>
      </c>
      <c r="E165" s="96" t="s">
        <v>98</v>
      </c>
      <c r="F165" s="97"/>
      <c r="G165" s="40" t="s">
        <v>97</v>
      </c>
      <c r="H165" s="96" t="s">
        <v>98</v>
      </c>
      <c r="I165" s="97"/>
      <c r="J165" s="40" t="s">
        <v>97</v>
      </c>
      <c r="K165" s="98" t="s">
        <v>98</v>
      </c>
      <c r="L165" s="99"/>
    </row>
    <row r="166" spans="1:16" x14ac:dyDescent="0.5">
      <c r="A166" s="60"/>
      <c r="B166" s="64"/>
      <c r="C166" s="43" t="s">
        <v>99</v>
      </c>
      <c r="D166" s="64"/>
      <c r="E166" s="44" t="s">
        <v>100</v>
      </c>
      <c r="F166" s="45" t="s">
        <v>101</v>
      </c>
      <c r="G166" s="75"/>
      <c r="H166" s="44" t="s">
        <v>100</v>
      </c>
      <c r="I166" s="45" t="s">
        <v>102</v>
      </c>
      <c r="J166" s="76"/>
      <c r="K166" s="44" t="s">
        <v>100</v>
      </c>
      <c r="L166" s="50" t="s">
        <v>102</v>
      </c>
    </row>
    <row r="167" spans="1:16" x14ac:dyDescent="0.5">
      <c r="A167" s="8"/>
      <c r="B167" s="3" t="s">
        <v>55</v>
      </c>
      <c r="C167" s="12" t="s">
        <v>7</v>
      </c>
      <c r="D167" s="53" t="s">
        <v>117</v>
      </c>
      <c r="E167" s="7">
        <f t="shared" ref="E167:F167" si="79">SUM(E168:E170)</f>
        <v>29578.858080582788</v>
      </c>
      <c r="F167" s="7">
        <f t="shared" si="79"/>
        <v>104365.39368778086</v>
      </c>
      <c r="G167" s="85" t="s">
        <v>117</v>
      </c>
      <c r="H167" s="7">
        <f t="shared" ref="H167:I167" si="80">SUM(H168:H170)</f>
        <v>26453</v>
      </c>
      <c r="I167" s="7">
        <f t="shared" si="80"/>
        <v>94992</v>
      </c>
      <c r="J167" s="53" t="s">
        <v>22</v>
      </c>
      <c r="K167" s="53">
        <f t="shared" ref="K167:K178" si="81">ROUND(E167/H167*100-100,2)</f>
        <v>11.82</v>
      </c>
      <c r="L167" s="53">
        <f t="shared" ref="L167:L178" si="82">ROUND(F167/I167*100-100,2)</f>
        <v>9.8699999999999992</v>
      </c>
      <c r="M167" s="80"/>
      <c r="N167" s="80"/>
      <c r="O167" s="80"/>
      <c r="P167" s="95"/>
    </row>
    <row r="168" spans="1:16" x14ac:dyDescent="0.5">
      <c r="B168" s="3" t="s">
        <v>57</v>
      </c>
      <c r="C168" s="12" t="s">
        <v>58</v>
      </c>
      <c r="D168" s="21">
        <v>525</v>
      </c>
      <c r="E168" s="21">
        <v>14082.548302441188</v>
      </c>
      <c r="F168" s="21">
        <v>49699.420300876838</v>
      </c>
      <c r="G168" s="21">
        <v>401</v>
      </c>
      <c r="H168" s="21">
        <v>12294</v>
      </c>
      <c r="I168" s="21">
        <v>44149</v>
      </c>
      <c r="J168" s="53">
        <f>ROUND(D168/G168*100-100,2)</f>
        <v>30.92</v>
      </c>
      <c r="K168" s="53">
        <f t="shared" si="81"/>
        <v>14.55</v>
      </c>
      <c r="L168" s="53">
        <f t="shared" si="82"/>
        <v>12.57</v>
      </c>
      <c r="M168" s="9"/>
      <c r="N168" s="9"/>
      <c r="O168" s="80"/>
      <c r="P168" s="95"/>
    </row>
    <row r="169" spans="1:16" x14ac:dyDescent="0.5">
      <c r="B169" s="3" t="s">
        <v>59</v>
      </c>
      <c r="C169" s="12" t="s">
        <v>58</v>
      </c>
      <c r="D169" s="21">
        <v>1729.3670382999999</v>
      </c>
      <c r="E169" s="21">
        <v>14846.522459875399</v>
      </c>
      <c r="F169" s="21">
        <v>52372.798835488633</v>
      </c>
      <c r="G169" s="21">
        <v>1533</v>
      </c>
      <c r="H169" s="21">
        <v>13576</v>
      </c>
      <c r="I169" s="21">
        <v>48750</v>
      </c>
      <c r="J169" s="53">
        <f>ROUND(D169/G169*100-100,2)</f>
        <v>12.81</v>
      </c>
      <c r="K169" s="53">
        <f t="shared" si="81"/>
        <v>9.36</v>
      </c>
      <c r="L169" s="53">
        <f t="shared" si="82"/>
        <v>7.43</v>
      </c>
      <c r="M169" s="9"/>
      <c r="N169" s="9"/>
      <c r="O169" s="80"/>
      <c r="P169" s="95"/>
    </row>
    <row r="170" spans="1:16" x14ac:dyDescent="0.5">
      <c r="B170" s="3" t="s">
        <v>60</v>
      </c>
      <c r="C170" s="12" t="s">
        <v>7</v>
      </c>
      <c r="D170" s="53" t="s">
        <v>117</v>
      </c>
      <c r="E170" s="21">
        <v>649.78731826620003</v>
      </c>
      <c r="F170" s="21">
        <v>2293.1745514153918</v>
      </c>
      <c r="G170" s="53" t="s">
        <v>117</v>
      </c>
      <c r="H170" s="21">
        <v>583</v>
      </c>
      <c r="I170" s="21">
        <v>2093</v>
      </c>
      <c r="J170" s="53" t="s">
        <v>22</v>
      </c>
      <c r="K170" s="53">
        <f t="shared" si="81"/>
        <v>11.46</v>
      </c>
      <c r="L170" s="53">
        <f t="shared" si="82"/>
        <v>9.56</v>
      </c>
      <c r="M170" s="9"/>
      <c r="N170" s="9"/>
      <c r="O170" s="80"/>
      <c r="P170" s="95"/>
    </row>
    <row r="171" spans="1:16" x14ac:dyDescent="0.5">
      <c r="A171" s="8"/>
      <c r="B171" s="3" t="s">
        <v>61</v>
      </c>
      <c r="C171" s="12" t="s">
        <v>62</v>
      </c>
      <c r="D171" s="7">
        <f t="shared" ref="D171:I171" si="83">SUM(D172:D174)</f>
        <v>3365.8850053000001</v>
      </c>
      <c r="E171" s="7">
        <f t="shared" si="83"/>
        <v>9526.6058981368005</v>
      </c>
      <c r="F171" s="7">
        <f t="shared" si="83"/>
        <v>33602.382664847617</v>
      </c>
      <c r="G171" s="7">
        <f t="shared" si="83"/>
        <v>2984</v>
      </c>
      <c r="H171" s="7">
        <f t="shared" si="83"/>
        <v>8434</v>
      </c>
      <c r="I171" s="7">
        <f t="shared" si="83"/>
        <v>30285</v>
      </c>
      <c r="J171" s="53">
        <f>ROUND(D171/G171*100-100,2)</f>
        <v>12.8</v>
      </c>
      <c r="K171" s="53">
        <f t="shared" si="81"/>
        <v>12.95</v>
      </c>
      <c r="L171" s="53">
        <f t="shared" si="82"/>
        <v>10.95</v>
      </c>
      <c r="M171" s="9"/>
      <c r="N171" s="9"/>
      <c r="O171" s="80"/>
      <c r="P171" s="95"/>
    </row>
    <row r="172" spans="1:16" x14ac:dyDescent="0.5">
      <c r="A172" s="8"/>
      <c r="B172" s="3" t="s">
        <v>63</v>
      </c>
      <c r="C172" s="12" t="s">
        <v>62</v>
      </c>
      <c r="D172" s="21">
        <v>1495.8190029</v>
      </c>
      <c r="E172" s="21">
        <v>7731.8028584600006</v>
      </c>
      <c r="F172" s="21">
        <v>27266.615008386783</v>
      </c>
      <c r="G172" s="21">
        <v>1501</v>
      </c>
      <c r="H172" s="21">
        <v>6837</v>
      </c>
      <c r="I172" s="21">
        <v>24551</v>
      </c>
      <c r="J172" s="53">
        <f>ROUND(D172/G172*100-100,2)</f>
        <v>-0.35</v>
      </c>
      <c r="K172" s="53">
        <f t="shared" si="81"/>
        <v>13.09</v>
      </c>
      <c r="L172" s="53">
        <f t="shared" si="82"/>
        <v>11.06</v>
      </c>
      <c r="M172" s="9"/>
      <c r="N172" s="9"/>
      <c r="O172" s="80"/>
      <c r="P172" s="95"/>
    </row>
    <row r="173" spans="1:16" x14ac:dyDescent="0.5">
      <c r="A173" s="8"/>
      <c r="B173" s="3" t="s">
        <v>64</v>
      </c>
      <c r="C173" s="12" t="s">
        <v>62</v>
      </c>
      <c r="D173" s="21">
        <v>19.259999999999998</v>
      </c>
      <c r="E173" s="21">
        <v>122.1209972147</v>
      </c>
      <c r="F173" s="21">
        <v>430.4057972351892</v>
      </c>
      <c r="G173" s="21">
        <v>23</v>
      </c>
      <c r="H173" s="21">
        <v>123</v>
      </c>
      <c r="I173" s="21">
        <v>441</v>
      </c>
      <c r="J173" s="53">
        <f>ROUND(D173/G173*100-100,2)</f>
        <v>-16.260000000000002</v>
      </c>
      <c r="K173" s="53">
        <f t="shared" si="81"/>
        <v>-0.71</v>
      </c>
      <c r="L173" s="53">
        <f t="shared" si="82"/>
        <v>-2.4</v>
      </c>
      <c r="M173" s="9"/>
      <c r="N173" s="9"/>
      <c r="O173" s="80"/>
      <c r="P173" s="95"/>
    </row>
    <row r="174" spans="1:16" x14ac:dyDescent="0.5">
      <c r="A174" s="8"/>
      <c r="B174" s="3" t="s">
        <v>65</v>
      </c>
      <c r="C174" s="12" t="s">
        <v>62</v>
      </c>
      <c r="D174" s="21">
        <v>1850.8060024000001</v>
      </c>
      <c r="E174" s="21">
        <v>1672.6820424621001</v>
      </c>
      <c r="F174" s="21">
        <v>5905.3618592256444</v>
      </c>
      <c r="G174" s="21">
        <v>1460</v>
      </c>
      <c r="H174" s="21">
        <v>1474</v>
      </c>
      <c r="I174" s="21">
        <v>5293</v>
      </c>
      <c r="J174" s="53">
        <f>ROUND(D174/G174*100-100,2)</f>
        <v>26.77</v>
      </c>
      <c r="K174" s="53">
        <f t="shared" si="81"/>
        <v>13.48</v>
      </c>
      <c r="L174" s="53">
        <f t="shared" si="82"/>
        <v>11.57</v>
      </c>
      <c r="M174" s="9"/>
      <c r="N174" s="9"/>
      <c r="O174" s="80"/>
      <c r="P174" s="95"/>
    </row>
    <row r="175" spans="1:16" x14ac:dyDescent="0.5">
      <c r="A175" s="8"/>
      <c r="B175" s="3" t="s">
        <v>66</v>
      </c>
      <c r="C175" s="12" t="s">
        <v>7</v>
      </c>
      <c r="D175" s="53" t="s">
        <v>117</v>
      </c>
      <c r="E175" s="21">
        <v>21136.928947476965</v>
      </c>
      <c r="F175" s="21">
        <v>74580.347910083161</v>
      </c>
      <c r="G175" s="53" t="s">
        <v>117</v>
      </c>
      <c r="H175" s="21">
        <v>19398</v>
      </c>
      <c r="I175" s="21">
        <v>69657</v>
      </c>
      <c r="J175" s="53" t="s">
        <v>22</v>
      </c>
      <c r="K175" s="53">
        <f t="shared" si="81"/>
        <v>8.9600000000000009</v>
      </c>
      <c r="L175" s="53">
        <f t="shared" si="82"/>
        <v>7.07</v>
      </c>
      <c r="M175" s="9"/>
      <c r="N175" s="9"/>
      <c r="O175" s="80"/>
      <c r="P175" s="95"/>
    </row>
    <row r="176" spans="1:16" x14ac:dyDescent="0.5">
      <c r="A176" s="8"/>
      <c r="B176" s="3" t="s">
        <v>67</v>
      </c>
      <c r="C176" s="12" t="s">
        <v>7</v>
      </c>
      <c r="D176" s="53" t="s">
        <v>117</v>
      </c>
      <c r="E176" s="21">
        <v>2474.7109541870004</v>
      </c>
      <c r="F176" s="21">
        <v>8727.9714101814407</v>
      </c>
      <c r="G176" s="53" t="s">
        <v>117</v>
      </c>
      <c r="H176" s="21">
        <v>2871</v>
      </c>
      <c r="I176" s="21">
        <v>10308</v>
      </c>
      <c r="J176" s="53" t="s">
        <v>22</v>
      </c>
      <c r="K176" s="53">
        <f t="shared" si="81"/>
        <v>-13.8</v>
      </c>
      <c r="L176" s="53">
        <f t="shared" si="82"/>
        <v>-15.33</v>
      </c>
      <c r="M176" s="9"/>
      <c r="N176" s="9"/>
      <c r="O176" s="80"/>
      <c r="P176" s="95"/>
    </row>
    <row r="177" spans="1:16" x14ac:dyDescent="0.5">
      <c r="A177" s="8"/>
      <c r="B177" s="3" t="s">
        <v>68</v>
      </c>
      <c r="C177" s="12" t="s">
        <v>69</v>
      </c>
      <c r="D177" s="21">
        <v>309</v>
      </c>
      <c r="E177" s="21">
        <v>258.31012885550001</v>
      </c>
      <c r="F177" s="21">
        <v>909.92176984912385</v>
      </c>
      <c r="G177" s="21">
        <v>182</v>
      </c>
      <c r="H177" s="21">
        <v>124</v>
      </c>
      <c r="I177" s="21">
        <v>446</v>
      </c>
      <c r="J177" s="53">
        <f>ROUND(D177/G177*100-100,2)</f>
        <v>69.78</v>
      </c>
      <c r="K177" s="53">
        <f t="shared" si="81"/>
        <v>108.31</v>
      </c>
      <c r="L177" s="53">
        <f t="shared" si="82"/>
        <v>104.02</v>
      </c>
      <c r="M177" s="9"/>
      <c r="N177" s="9"/>
      <c r="O177" s="80"/>
      <c r="P177" s="95"/>
    </row>
    <row r="178" spans="1:16" x14ac:dyDescent="0.5">
      <c r="A178" s="8"/>
      <c r="B178" s="3" t="s">
        <v>70</v>
      </c>
      <c r="C178" s="12" t="s">
        <v>7</v>
      </c>
      <c r="D178" s="53"/>
      <c r="E178" s="7">
        <f t="shared" ref="E178:F178" si="84">SUM(E179:E182)</f>
        <v>59925.5399553475</v>
      </c>
      <c r="F178" s="7">
        <f t="shared" si="84"/>
        <v>211575.91170837882</v>
      </c>
      <c r="G178" s="53" t="s">
        <v>117</v>
      </c>
      <c r="H178" s="7">
        <f t="shared" ref="H178:I178" si="85">SUM(H179:H182)</f>
        <v>73641</v>
      </c>
      <c r="I178" s="7">
        <f t="shared" si="85"/>
        <v>264456</v>
      </c>
      <c r="J178" s="53" t="s">
        <v>22</v>
      </c>
      <c r="K178" s="53">
        <f t="shared" si="81"/>
        <v>-18.62</v>
      </c>
      <c r="L178" s="53">
        <f t="shared" si="82"/>
        <v>-20</v>
      </c>
      <c r="M178" s="9"/>
      <c r="N178" s="9"/>
      <c r="O178" s="80"/>
      <c r="P178" s="95"/>
    </row>
    <row r="179" spans="1:16" x14ac:dyDescent="0.5">
      <c r="A179" s="3"/>
      <c r="B179" s="3" t="s">
        <v>71</v>
      </c>
      <c r="C179" s="12" t="s">
        <v>69</v>
      </c>
      <c r="D179" s="21">
        <v>0</v>
      </c>
      <c r="E179" s="21">
        <v>0</v>
      </c>
      <c r="F179" s="21">
        <v>0</v>
      </c>
      <c r="G179" s="77">
        <v>0</v>
      </c>
      <c r="H179" s="77">
        <v>0</v>
      </c>
      <c r="I179" s="77">
        <v>0</v>
      </c>
      <c r="J179" s="53">
        <v>0</v>
      </c>
      <c r="K179" s="53">
        <v>0</v>
      </c>
      <c r="L179" s="53">
        <v>0</v>
      </c>
      <c r="M179" s="9"/>
      <c r="N179" s="9"/>
      <c r="O179" s="80"/>
      <c r="P179" s="95"/>
    </row>
    <row r="180" spans="1:16" x14ac:dyDescent="0.5">
      <c r="A180" s="3"/>
      <c r="B180" s="3" t="s">
        <v>72</v>
      </c>
      <c r="C180" s="12" t="s">
        <v>69</v>
      </c>
      <c r="D180" s="21">
        <v>53667.122463200001</v>
      </c>
      <c r="E180" s="21">
        <v>16529.657630824102</v>
      </c>
      <c r="F180" s="21">
        <v>58486.518047487996</v>
      </c>
      <c r="G180" s="21">
        <v>76959</v>
      </c>
      <c r="H180" s="21">
        <v>25743</v>
      </c>
      <c r="I180" s="21">
        <v>92445</v>
      </c>
      <c r="J180" s="53">
        <f t="shared" ref="J180:L181" si="86">ROUND(D180/G180*100-100,2)</f>
        <v>-30.27</v>
      </c>
      <c r="K180" s="53">
        <f t="shared" si="86"/>
        <v>-35.79</v>
      </c>
      <c r="L180" s="53">
        <f t="shared" si="86"/>
        <v>-36.729999999999997</v>
      </c>
      <c r="M180" s="9"/>
      <c r="N180" s="9"/>
      <c r="O180" s="80"/>
      <c r="P180" s="95"/>
    </row>
    <row r="181" spans="1:16" x14ac:dyDescent="0.5">
      <c r="A181" s="3"/>
      <c r="B181" s="3" t="s">
        <v>73</v>
      </c>
      <c r="C181" s="12" t="s">
        <v>69</v>
      </c>
      <c r="D181" s="21">
        <v>14960.757260199998</v>
      </c>
      <c r="E181" s="21">
        <v>18417.928128710402</v>
      </c>
      <c r="F181" s="21">
        <v>64990.317729562259</v>
      </c>
      <c r="G181" s="21">
        <v>14645</v>
      </c>
      <c r="H181" s="21">
        <v>17356</v>
      </c>
      <c r="I181" s="21">
        <v>62329</v>
      </c>
      <c r="J181" s="53">
        <f t="shared" si="86"/>
        <v>2.16</v>
      </c>
      <c r="K181" s="53">
        <f t="shared" si="86"/>
        <v>6.12</v>
      </c>
      <c r="L181" s="53">
        <f t="shared" si="86"/>
        <v>4.2699999999999996</v>
      </c>
      <c r="M181" s="9"/>
      <c r="N181" s="9"/>
      <c r="O181" s="80"/>
      <c r="P181" s="95"/>
    </row>
    <row r="182" spans="1:16" x14ac:dyDescent="0.5">
      <c r="A182" s="3"/>
      <c r="B182" s="3" t="s">
        <v>74</v>
      </c>
      <c r="C182" s="12" t="s">
        <v>7</v>
      </c>
      <c r="D182" s="53" t="s">
        <v>117</v>
      </c>
      <c r="E182" s="21">
        <v>24977.954195812996</v>
      </c>
      <c r="F182" s="21">
        <v>88099.075931328553</v>
      </c>
      <c r="G182" s="53" t="s">
        <v>117</v>
      </c>
      <c r="H182" s="21">
        <v>30542</v>
      </c>
      <c r="I182" s="21">
        <v>109682</v>
      </c>
      <c r="J182" s="53" t="s">
        <v>22</v>
      </c>
      <c r="K182" s="53">
        <f t="shared" ref="K182:L186" si="87">ROUND(E182/H182*100-100,2)</f>
        <v>-18.22</v>
      </c>
      <c r="L182" s="53">
        <f t="shared" si="87"/>
        <v>-19.68</v>
      </c>
      <c r="M182" s="9"/>
      <c r="N182" s="9"/>
      <c r="O182" s="80"/>
      <c r="P182" s="95"/>
    </row>
    <row r="183" spans="1:16" x14ac:dyDescent="0.5">
      <c r="A183" s="8"/>
      <c r="B183" s="3" t="s">
        <v>75</v>
      </c>
      <c r="C183" s="12" t="s">
        <v>7</v>
      </c>
      <c r="D183" s="53" t="s">
        <v>117</v>
      </c>
      <c r="E183" s="7">
        <f t="shared" ref="E183:F183" si="88">SUM(E184:E191)</f>
        <v>20516.193606259403</v>
      </c>
      <c r="F183" s="7">
        <f t="shared" si="88"/>
        <v>72389.021502151387</v>
      </c>
      <c r="G183" s="53" t="s">
        <v>117</v>
      </c>
      <c r="H183" s="7">
        <f>SUM(H184:H191)</f>
        <v>20827</v>
      </c>
      <c r="I183" s="7">
        <f>SUM(I184:I191)</f>
        <v>74791</v>
      </c>
      <c r="J183" s="53" t="s">
        <v>22</v>
      </c>
      <c r="K183" s="53">
        <f t="shared" si="87"/>
        <v>-1.49</v>
      </c>
      <c r="L183" s="53">
        <f t="shared" si="87"/>
        <v>-3.21</v>
      </c>
      <c r="M183" s="9"/>
      <c r="N183" s="9"/>
      <c r="O183" s="80"/>
      <c r="P183" s="95"/>
    </row>
    <row r="184" spans="1:16" x14ac:dyDescent="0.5">
      <c r="A184" s="3"/>
      <c r="B184" s="3" t="s">
        <v>76</v>
      </c>
      <c r="C184" s="12" t="s">
        <v>77</v>
      </c>
      <c r="D184" s="21">
        <v>279</v>
      </c>
      <c r="E184" s="21">
        <v>1546.4664129414</v>
      </c>
      <c r="F184" s="21">
        <v>5453.2599184734245</v>
      </c>
      <c r="G184" s="21">
        <v>276</v>
      </c>
      <c r="H184" s="21">
        <v>1295</v>
      </c>
      <c r="I184" s="21">
        <v>4649</v>
      </c>
      <c r="J184" s="53">
        <f>ROUND(D184/G184*100-100,2)</f>
        <v>1.0900000000000001</v>
      </c>
      <c r="K184" s="53">
        <f t="shared" si="87"/>
        <v>19.420000000000002</v>
      </c>
      <c r="L184" s="53">
        <f t="shared" si="87"/>
        <v>17.3</v>
      </c>
      <c r="M184" s="9"/>
      <c r="N184" s="9"/>
      <c r="O184" s="80"/>
      <c r="P184" s="95"/>
    </row>
    <row r="185" spans="1:16" x14ac:dyDescent="0.5">
      <c r="A185" s="3"/>
      <c r="B185" s="3" t="s">
        <v>78</v>
      </c>
      <c r="C185" s="12" t="s">
        <v>7</v>
      </c>
      <c r="D185" s="53" t="s">
        <v>117</v>
      </c>
      <c r="E185" s="21">
        <v>547.01282321240001</v>
      </c>
      <c r="F185" s="21">
        <v>1957.6251122002609</v>
      </c>
      <c r="G185" s="53" t="s">
        <v>117</v>
      </c>
      <c r="H185" s="21">
        <v>1004</v>
      </c>
      <c r="I185" s="21">
        <v>3607</v>
      </c>
      <c r="J185" s="53" t="s">
        <v>22</v>
      </c>
      <c r="K185" s="53">
        <f t="shared" si="87"/>
        <v>-45.52</v>
      </c>
      <c r="L185" s="53">
        <f t="shared" si="87"/>
        <v>-45.73</v>
      </c>
      <c r="M185" s="9"/>
      <c r="N185" s="9"/>
      <c r="O185" s="80"/>
      <c r="P185" s="95"/>
    </row>
    <row r="186" spans="1:16" x14ac:dyDescent="0.5">
      <c r="B186" s="3" t="s">
        <v>79</v>
      </c>
      <c r="C186" s="12" t="s">
        <v>7</v>
      </c>
      <c r="D186" s="53" t="s">
        <v>117</v>
      </c>
      <c r="E186" s="21">
        <v>5426.3747253413003</v>
      </c>
      <c r="F186" s="21">
        <v>19143.825343805718</v>
      </c>
      <c r="G186" s="53" t="s">
        <v>117</v>
      </c>
      <c r="H186" s="21">
        <v>2683</v>
      </c>
      <c r="I186" s="21">
        <v>9636</v>
      </c>
      <c r="J186" s="53" t="s">
        <v>22</v>
      </c>
      <c r="K186" s="53">
        <f t="shared" si="87"/>
        <v>102.25</v>
      </c>
      <c r="L186" s="53">
        <f t="shared" si="87"/>
        <v>98.67</v>
      </c>
      <c r="M186" s="9"/>
      <c r="N186" s="9"/>
      <c r="O186" s="80"/>
      <c r="P186" s="95"/>
    </row>
    <row r="187" spans="1:16" x14ac:dyDescent="0.5">
      <c r="B187" s="3" t="s">
        <v>80</v>
      </c>
      <c r="C187" s="55"/>
      <c r="D187" s="21"/>
      <c r="E187" s="77"/>
      <c r="F187" s="77"/>
      <c r="G187" s="21"/>
      <c r="H187" s="77"/>
      <c r="I187" s="77"/>
      <c r="J187" s="53"/>
      <c r="K187" s="53"/>
      <c r="L187" s="53"/>
      <c r="M187" s="9"/>
      <c r="N187" s="9"/>
      <c r="O187" s="80"/>
      <c r="P187" s="95"/>
    </row>
    <row r="188" spans="1:16" x14ac:dyDescent="0.5">
      <c r="B188" s="3" t="s">
        <v>81</v>
      </c>
      <c r="C188" s="12" t="s">
        <v>7</v>
      </c>
      <c r="D188" s="53" t="s">
        <v>117</v>
      </c>
      <c r="E188" s="77">
        <v>2243.6572733017001</v>
      </c>
      <c r="F188" s="77">
        <v>7920.1147869153992</v>
      </c>
      <c r="G188" s="53" t="s">
        <v>117</v>
      </c>
      <c r="H188" s="77">
        <v>6174</v>
      </c>
      <c r="I188" s="77">
        <v>22170</v>
      </c>
      <c r="J188" s="53" t="s">
        <v>22</v>
      </c>
      <c r="K188" s="53">
        <f t="shared" ref="K188:K198" si="89">ROUND(E188/H188*100-100,2)</f>
        <v>-63.66</v>
      </c>
      <c r="L188" s="53">
        <f t="shared" ref="L188:L198" si="90">ROUND(F188/I188*100-100,2)</f>
        <v>-64.28</v>
      </c>
      <c r="M188" s="9"/>
      <c r="N188" s="9"/>
      <c r="O188" s="80"/>
      <c r="P188" s="95"/>
    </row>
    <row r="189" spans="1:16" x14ac:dyDescent="0.5">
      <c r="B189" s="3" t="s">
        <v>82</v>
      </c>
      <c r="C189" s="12" t="s">
        <v>7</v>
      </c>
      <c r="D189" s="53" t="s">
        <v>117</v>
      </c>
      <c r="E189" s="21">
        <v>1194.8732898438002</v>
      </c>
      <c r="F189" s="21">
        <v>4215.9944379358049</v>
      </c>
      <c r="G189" s="53" t="s">
        <v>117</v>
      </c>
      <c r="H189" s="21">
        <v>938</v>
      </c>
      <c r="I189" s="21">
        <v>3369</v>
      </c>
      <c r="J189" s="53" t="s">
        <v>22</v>
      </c>
      <c r="K189" s="53">
        <f t="shared" si="89"/>
        <v>27.39</v>
      </c>
      <c r="L189" s="53">
        <f t="shared" si="90"/>
        <v>25.14</v>
      </c>
      <c r="M189" s="9"/>
      <c r="N189" s="9"/>
      <c r="O189" s="80"/>
      <c r="P189" s="95"/>
    </row>
    <row r="190" spans="1:16" x14ac:dyDescent="0.5">
      <c r="B190" s="3" t="s">
        <v>115</v>
      </c>
      <c r="C190" s="12" t="s">
        <v>77</v>
      </c>
      <c r="D190" s="21">
        <v>2422</v>
      </c>
      <c r="E190" s="21">
        <v>4917.3311191912999</v>
      </c>
      <c r="F190" s="21">
        <v>17347.029713340657</v>
      </c>
      <c r="G190" s="22">
        <v>3423</v>
      </c>
      <c r="H190" s="22">
        <v>4151</v>
      </c>
      <c r="I190" s="22">
        <v>14906</v>
      </c>
      <c r="J190" s="53">
        <f>ROUND(D190/G190*100-100,2)</f>
        <v>-29.24</v>
      </c>
      <c r="K190" s="53">
        <f t="shared" si="89"/>
        <v>18.46</v>
      </c>
      <c r="L190" s="53">
        <f t="shared" si="90"/>
        <v>16.38</v>
      </c>
      <c r="M190" s="9"/>
      <c r="N190" s="9"/>
      <c r="O190" s="80"/>
      <c r="P190" s="95"/>
    </row>
    <row r="191" spans="1:16" x14ac:dyDescent="0.5">
      <c r="B191" s="3" t="s">
        <v>116</v>
      </c>
      <c r="C191" s="12" t="s">
        <v>7</v>
      </c>
      <c r="D191" s="53" t="s">
        <v>117</v>
      </c>
      <c r="E191" s="21">
        <v>4640.4779624274997</v>
      </c>
      <c r="F191" s="21">
        <v>16351.172189480123</v>
      </c>
      <c r="G191" s="53" t="s">
        <v>117</v>
      </c>
      <c r="H191" s="21">
        <v>4582</v>
      </c>
      <c r="I191" s="21">
        <v>16454</v>
      </c>
      <c r="J191" s="53" t="s">
        <v>22</v>
      </c>
      <c r="K191" s="53">
        <f t="shared" si="89"/>
        <v>1.28</v>
      </c>
      <c r="L191" s="53">
        <f t="shared" si="90"/>
        <v>-0.62</v>
      </c>
      <c r="M191" s="9"/>
      <c r="N191" s="9"/>
      <c r="O191" s="80"/>
      <c r="P191" s="95"/>
    </row>
    <row r="192" spans="1:16" x14ac:dyDescent="0.5">
      <c r="A192" s="8"/>
      <c r="B192" s="3" t="s">
        <v>83</v>
      </c>
      <c r="C192" s="12" t="s">
        <v>113</v>
      </c>
      <c r="D192" s="21">
        <v>158.96964250000002</v>
      </c>
      <c r="E192" s="21">
        <v>318.6353503926</v>
      </c>
      <c r="F192" s="21">
        <v>1125.6133931246004</v>
      </c>
      <c r="G192" s="21">
        <v>149</v>
      </c>
      <c r="H192" s="21">
        <v>298</v>
      </c>
      <c r="I192" s="21">
        <v>1072</v>
      </c>
      <c r="J192" s="53">
        <f>ROUND(D192/G192*100-100,2)</f>
        <v>6.69</v>
      </c>
      <c r="K192" s="53">
        <f t="shared" si="89"/>
        <v>6.92</v>
      </c>
      <c r="L192" s="53">
        <f t="shared" si="90"/>
        <v>5</v>
      </c>
      <c r="M192" s="9"/>
      <c r="N192" s="9"/>
      <c r="O192" s="80"/>
      <c r="P192" s="95"/>
    </row>
    <row r="193" spans="1:18" x14ac:dyDescent="0.5">
      <c r="A193" s="8"/>
      <c r="B193" s="3" t="s">
        <v>84</v>
      </c>
      <c r="C193" s="12" t="s">
        <v>7</v>
      </c>
      <c r="D193" s="53" t="s">
        <v>117</v>
      </c>
      <c r="E193" s="21">
        <v>12.560218229999997</v>
      </c>
      <c r="F193" s="21">
        <v>43.553837966573795</v>
      </c>
      <c r="G193" s="53" t="s">
        <v>117</v>
      </c>
      <c r="H193" s="21">
        <v>881</v>
      </c>
      <c r="I193" s="21">
        <v>3165</v>
      </c>
      <c r="J193" s="53" t="s">
        <v>22</v>
      </c>
      <c r="K193" s="53">
        <f t="shared" si="89"/>
        <v>-98.57</v>
      </c>
      <c r="L193" s="53">
        <f t="shared" si="90"/>
        <v>-98.62</v>
      </c>
      <c r="M193" s="9"/>
      <c r="N193" s="9"/>
      <c r="O193" s="80"/>
      <c r="P193" s="95"/>
    </row>
    <row r="194" spans="1:18" x14ac:dyDescent="0.5">
      <c r="A194" s="8"/>
      <c r="B194" s="3" t="s">
        <v>85</v>
      </c>
      <c r="C194" s="12" t="s">
        <v>77</v>
      </c>
      <c r="D194" s="21">
        <v>170.05700000000002</v>
      </c>
      <c r="E194" s="21">
        <v>355.79127964769998</v>
      </c>
      <c r="F194" s="21">
        <v>1255.1271887635885</v>
      </c>
      <c r="G194" s="21">
        <v>166</v>
      </c>
      <c r="H194" s="21">
        <v>365</v>
      </c>
      <c r="I194" s="21">
        <v>1312</v>
      </c>
      <c r="J194" s="53">
        <f t="shared" ref="J194:J195" si="91">ROUND(D194/G194*100-100,2)</f>
        <v>2.44</v>
      </c>
      <c r="K194" s="53">
        <f t="shared" si="89"/>
        <v>-2.52</v>
      </c>
      <c r="L194" s="53">
        <f t="shared" si="90"/>
        <v>-4.33</v>
      </c>
      <c r="M194" s="9"/>
      <c r="N194" s="9"/>
      <c r="O194" s="80"/>
      <c r="P194" s="95"/>
    </row>
    <row r="195" spans="1:18" x14ac:dyDescent="0.5">
      <c r="A195" s="8"/>
      <c r="B195" s="3" t="s">
        <v>86</v>
      </c>
      <c r="C195" s="12" t="s">
        <v>69</v>
      </c>
      <c r="D195" s="21">
        <v>3153.34</v>
      </c>
      <c r="E195" s="21">
        <v>89.751188887500007</v>
      </c>
      <c r="F195" s="21">
        <v>315.37578468044194</v>
      </c>
      <c r="G195" s="21">
        <v>9988</v>
      </c>
      <c r="H195" s="21">
        <v>392</v>
      </c>
      <c r="I195" s="21">
        <v>1406</v>
      </c>
      <c r="J195" s="53">
        <f t="shared" si="91"/>
        <v>-68.430000000000007</v>
      </c>
      <c r="K195" s="53">
        <f t="shared" si="89"/>
        <v>-77.099999999999994</v>
      </c>
      <c r="L195" s="53">
        <f t="shared" si="90"/>
        <v>-77.569999999999993</v>
      </c>
      <c r="M195" s="9"/>
      <c r="N195" s="9"/>
      <c r="O195" s="80"/>
      <c r="P195" s="95"/>
    </row>
    <row r="196" spans="1:18" x14ac:dyDescent="0.5">
      <c r="A196" s="8"/>
      <c r="B196" s="3" t="s">
        <v>87</v>
      </c>
      <c r="C196" s="12" t="s">
        <v>7</v>
      </c>
      <c r="D196" s="53" t="s">
        <v>117</v>
      </c>
      <c r="E196" s="21">
        <v>1.3357744096999999</v>
      </c>
      <c r="F196" s="21">
        <v>4.6893958564156577</v>
      </c>
      <c r="G196" s="53" t="s">
        <v>117</v>
      </c>
      <c r="H196" s="21">
        <v>24</v>
      </c>
      <c r="I196" s="21">
        <v>86</v>
      </c>
      <c r="J196" s="53" t="s">
        <v>22</v>
      </c>
      <c r="K196" s="53">
        <f t="shared" si="89"/>
        <v>-94.43</v>
      </c>
      <c r="L196" s="53">
        <f t="shared" si="90"/>
        <v>-94.55</v>
      </c>
      <c r="M196" s="9"/>
      <c r="N196" s="9"/>
      <c r="O196" s="80"/>
      <c r="P196" s="95"/>
    </row>
    <row r="197" spans="1:18" x14ac:dyDescent="0.5">
      <c r="A197" s="8"/>
      <c r="B197" s="3" t="s">
        <v>88</v>
      </c>
      <c r="C197" s="12" t="s">
        <v>69</v>
      </c>
      <c r="D197" s="21">
        <v>1860636.406</v>
      </c>
      <c r="E197" s="21">
        <v>20616.647492852404</v>
      </c>
      <c r="F197" s="21">
        <v>72714.684949166054</v>
      </c>
      <c r="G197" s="21">
        <v>992073</v>
      </c>
      <c r="H197" s="21">
        <v>10221</v>
      </c>
      <c r="I197" s="21">
        <v>36704</v>
      </c>
      <c r="J197" s="53">
        <f t="shared" ref="J197:J198" si="92">ROUND(D197/G197*100-100,2)</f>
        <v>87.55</v>
      </c>
      <c r="K197" s="53">
        <f t="shared" si="89"/>
        <v>101.71</v>
      </c>
      <c r="L197" s="53">
        <f t="shared" si="90"/>
        <v>98.11</v>
      </c>
      <c r="M197" s="9"/>
      <c r="N197" s="9"/>
      <c r="O197" s="80"/>
      <c r="P197" s="95"/>
    </row>
    <row r="198" spans="1:18" x14ac:dyDescent="0.5">
      <c r="A198" s="8"/>
      <c r="B198" s="3" t="s">
        <v>89</v>
      </c>
      <c r="C198" s="12" t="s">
        <v>69</v>
      </c>
      <c r="D198" s="21">
        <v>2112.2799999999997</v>
      </c>
      <c r="E198" s="21">
        <v>1149.6676881223</v>
      </c>
      <c r="F198" s="21">
        <v>4056.424512848318</v>
      </c>
      <c r="G198" s="21">
        <v>3145</v>
      </c>
      <c r="H198" s="21">
        <v>1571</v>
      </c>
      <c r="I198" s="21">
        <v>5642</v>
      </c>
      <c r="J198" s="53">
        <f t="shared" si="92"/>
        <v>-32.840000000000003</v>
      </c>
      <c r="K198" s="53">
        <f t="shared" si="89"/>
        <v>-26.82</v>
      </c>
      <c r="L198" s="53">
        <f t="shared" si="90"/>
        <v>-28.1</v>
      </c>
      <c r="M198" s="9"/>
      <c r="N198" s="9"/>
      <c r="O198" s="80"/>
      <c r="P198" s="95"/>
    </row>
    <row r="199" spans="1:18" x14ac:dyDescent="0.5">
      <c r="C199" s="55"/>
      <c r="D199" s="21"/>
      <c r="E199" s="21"/>
      <c r="F199" s="21"/>
      <c r="G199" s="21"/>
      <c r="H199" s="21"/>
      <c r="I199" s="21"/>
      <c r="J199" s="53"/>
      <c r="K199" s="53"/>
      <c r="L199" s="53"/>
      <c r="M199" s="78"/>
      <c r="N199" s="80"/>
      <c r="O199" s="80"/>
      <c r="P199" s="95"/>
    </row>
    <row r="200" spans="1:18" x14ac:dyDescent="0.5">
      <c r="A200" s="3"/>
      <c r="B200" s="3" t="s">
        <v>90</v>
      </c>
      <c r="C200" s="12"/>
      <c r="D200" s="21"/>
      <c r="E200" s="7">
        <f t="shared" ref="E200:I200" si="93">E111-SUM(E113,E129,E144,E150)</f>
        <v>103387.83263868233</v>
      </c>
      <c r="F200" s="7">
        <f t="shared" si="93"/>
        <v>364523.28236796521</v>
      </c>
      <c r="G200" s="21"/>
      <c r="H200" s="7">
        <f t="shared" si="93"/>
        <v>101027</v>
      </c>
      <c r="I200" s="7">
        <f t="shared" si="93"/>
        <v>362793</v>
      </c>
      <c r="J200" s="53"/>
      <c r="K200" s="53">
        <f>ROUND(E200/H200*100-100,2)</f>
        <v>2.34</v>
      </c>
      <c r="L200" s="53">
        <f>ROUND(F200/I200*100-100,2)</f>
        <v>0.48</v>
      </c>
      <c r="M200" s="78"/>
      <c r="N200" s="80"/>
      <c r="O200" s="80"/>
      <c r="P200" s="95"/>
    </row>
    <row r="201" spans="1:18" x14ac:dyDescent="0.5">
      <c r="A201" s="59"/>
      <c r="B201" s="60"/>
      <c r="C201" s="60"/>
      <c r="D201" s="60"/>
      <c r="E201" s="60"/>
      <c r="F201" s="62"/>
      <c r="G201" s="60"/>
      <c r="H201" s="60"/>
      <c r="I201" s="60"/>
      <c r="J201" s="60"/>
      <c r="K201" s="60"/>
      <c r="L201" s="60"/>
    </row>
    <row r="202" spans="1:18" x14ac:dyDescent="0.5">
      <c r="A202" s="1" t="s">
        <v>106</v>
      </c>
    </row>
    <row r="203" spans="1:18" x14ac:dyDescent="0.5">
      <c r="D203" s="3"/>
      <c r="E203" s="2"/>
      <c r="G203" s="3"/>
      <c r="H203" s="2"/>
      <c r="I203" s="2"/>
      <c r="K203" s="2"/>
      <c r="O203" s="25"/>
    </row>
    <row r="204" spans="1:18" x14ac:dyDescent="0.5">
      <c r="A204" s="3"/>
      <c r="E204" s="2"/>
      <c r="H204" s="2"/>
      <c r="K204" s="2"/>
    </row>
    <row r="205" spans="1:18" x14ac:dyDescent="0.5">
      <c r="A205" s="3"/>
      <c r="C205" s="3"/>
      <c r="D205" s="3"/>
      <c r="E205" s="2"/>
      <c r="G205" s="3"/>
      <c r="H205" s="2"/>
      <c r="J205" s="3"/>
      <c r="K205" s="2"/>
      <c r="M205" s="3"/>
      <c r="N205" s="25"/>
      <c r="R205" s="3"/>
    </row>
    <row r="206" spans="1:18" x14ac:dyDescent="0.5">
      <c r="A206" s="3"/>
      <c r="B206" s="3"/>
      <c r="C206" s="3"/>
      <c r="D206" s="3"/>
      <c r="E206" s="2"/>
      <c r="H206" s="2"/>
      <c r="I206" s="2"/>
      <c r="K206" s="2"/>
      <c r="M206" s="3"/>
      <c r="P206" s="3"/>
    </row>
    <row r="207" spans="1:18" x14ac:dyDescent="0.5">
      <c r="A207" s="3"/>
      <c r="B207" s="3"/>
      <c r="C207" s="3"/>
      <c r="D207" s="3"/>
      <c r="E207" s="19"/>
      <c r="F207" s="19"/>
      <c r="G207" s="3"/>
      <c r="H207" s="19"/>
      <c r="I207" s="3"/>
      <c r="J207" s="3"/>
      <c r="K207" s="19"/>
      <c r="L207" s="3"/>
      <c r="M207" s="3"/>
    </row>
    <row r="208" spans="1:18" x14ac:dyDescent="0.5">
      <c r="E208" s="2"/>
      <c r="F208" s="2"/>
      <c r="N208" s="1"/>
      <c r="O208" s="1"/>
    </row>
    <row r="209" spans="14:15" x14ac:dyDescent="0.5">
      <c r="N209" s="1"/>
      <c r="O209" s="1"/>
    </row>
    <row r="210" spans="14:15" x14ac:dyDescent="0.5">
      <c r="N210" s="1"/>
      <c r="O210" s="1"/>
    </row>
    <row r="211" spans="14:15" x14ac:dyDescent="0.5">
      <c r="N211" s="1"/>
      <c r="O211" s="1"/>
    </row>
    <row r="212" spans="14:15" x14ac:dyDescent="0.5">
      <c r="N212" s="1"/>
      <c r="O212" s="1"/>
    </row>
    <row r="213" spans="14:15" x14ac:dyDescent="0.5">
      <c r="N213" s="1"/>
      <c r="O213" s="1"/>
    </row>
    <row r="214" spans="14:15" x14ac:dyDescent="0.5">
      <c r="N214" s="1"/>
      <c r="O214" s="1"/>
    </row>
    <row r="215" spans="14:15" x14ac:dyDescent="0.5">
      <c r="N215" s="1"/>
      <c r="O215" s="1"/>
    </row>
    <row r="216" spans="14:15" x14ac:dyDescent="0.5">
      <c r="N216" s="1"/>
      <c r="O216" s="1"/>
    </row>
    <row r="217" spans="14:15" x14ac:dyDescent="0.5">
      <c r="N217" s="1"/>
      <c r="O217" s="1"/>
    </row>
    <row r="218" spans="14:15" x14ac:dyDescent="0.5">
      <c r="N218" s="1"/>
      <c r="O218" s="1"/>
    </row>
    <row r="219" spans="14:15" x14ac:dyDescent="0.5">
      <c r="N219" s="1"/>
      <c r="O219" s="1"/>
    </row>
    <row r="220" spans="14:15" x14ac:dyDescent="0.5">
      <c r="N220" s="1"/>
      <c r="O220" s="1"/>
    </row>
    <row r="221" spans="14:15" x14ac:dyDescent="0.5">
      <c r="N221" s="1"/>
      <c r="O221" s="1"/>
    </row>
    <row r="222" spans="14:15" x14ac:dyDescent="0.5">
      <c r="N222" s="1"/>
      <c r="O222" s="1"/>
    </row>
    <row r="223" spans="14:15" x14ac:dyDescent="0.5">
      <c r="N223" s="1"/>
      <c r="O223" s="1"/>
    </row>
    <row r="224" spans="14:15" x14ac:dyDescent="0.5">
      <c r="N224" s="1"/>
      <c r="O224" s="1"/>
    </row>
    <row r="225" spans="1:18" x14ac:dyDescent="0.5">
      <c r="A225" s="3"/>
      <c r="B225" s="3"/>
      <c r="C225" s="85"/>
      <c r="D225" s="8"/>
      <c r="E225" s="2"/>
      <c r="F225" s="8"/>
      <c r="G225" s="8"/>
      <c r="H225" s="2"/>
      <c r="I225" s="8"/>
      <c r="J225" s="8"/>
      <c r="K225" s="2"/>
      <c r="L225" s="8"/>
      <c r="M225" s="69"/>
      <c r="P225" s="69"/>
      <c r="Q225" s="69"/>
      <c r="R225" s="69"/>
    </row>
    <row r="226" spans="1:18" x14ac:dyDescent="0.5">
      <c r="A226" s="3"/>
      <c r="B226" s="3"/>
      <c r="C226" s="85"/>
      <c r="D226" s="86"/>
      <c r="E226" s="2"/>
      <c r="F226" s="8"/>
      <c r="G226" s="86"/>
      <c r="H226" s="2"/>
      <c r="I226" s="8"/>
      <c r="J226" s="86"/>
      <c r="K226" s="2"/>
      <c r="L226" s="8"/>
      <c r="M226" s="86"/>
      <c r="P226" s="86"/>
      <c r="Q226" s="69"/>
      <c r="R226" s="69"/>
    </row>
    <row r="227" spans="1:18" x14ac:dyDescent="0.5">
      <c r="A227" s="3"/>
      <c r="B227" s="3"/>
      <c r="C227" s="85"/>
      <c r="D227" s="86"/>
      <c r="E227" s="2"/>
      <c r="F227" s="8"/>
      <c r="G227" s="86"/>
      <c r="H227" s="2"/>
      <c r="I227" s="8"/>
      <c r="J227" s="86"/>
      <c r="K227" s="2"/>
      <c r="L227" s="8"/>
      <c r="M227" s="86"/>
      <c r="P227" s="86"/>
      <c r="Q227" s="69"/>
      <c r="R227" s="69"/>
    </row>
    <row r="228" spans="1:18" x14ac:dyDescent="0.5">
      <c r="A228" s="3"/>
      <c r="B228" s="3"/>
      <c r="C228" s="85"/>
      <c r="D228" s="86"/>
      <c r="E228" s="2"/>
      <c r="F228" s="8"/>
      <c r="G228" s="86"/>
      <c r="H228" s="2"/>
      <c r="I228" s="8"/>
      <c r="J228" s="86"/>
      <c r="K228" s="2"/>
      <c r="L228" s="8"/>
      <c r="M228" s="86"/>
      <c r="P228" s="86"/>
      <c r="Q228" s="69"/>
      <c r="R228" s="69"/>
    </row>
    <row r="229" spans="1:18" x14ac:dyDescent="0.5">
      <c r="A229" s="3"/>
      <c r="B229" s="3"/>
      <c r="C229" s="85"/>
      <c r="D229" s="86"/>
      <c r="E229" s="2"/>
      <c r="F229" s="8"/>
      <c r="G229" s="86"/>
      <c r="H229" s="2"/>
      <c r="I229" s="8"/>
      <c r="J229" s="86"/>
      <c r="K229" s="2"/>
      <c r="L229" s="8"/>
      <c r="M229" s="86"/>
      <c r="P229" s="86"/>
      <c r="Q229" s="69"/>
      <c r="R229" s="69"/>
    </row>
    <row r="230" spans="1:18" x14ac:dyDescent="0.5">
      <c r="A230" s="3"/>
      <c r="B230" s="3"/>
      <c r="C230" s="85"/>
      <c r="D230" s="86"/>
      <c r="E230" s="2"/>
      <c r="F230" s="8"/>
      <c r="G230" s="86"/>
      <c r="H230" s="2"/>
      <c r="I230" s="8"/>
      <c r="J230" s="86"/>
      <c r="K230" s="2"/>
      <c r="L230" s="8"/>
      <c r="M230" s="86"/>
      <c r="P230" s="86"/>
      <c r="Q230" s="69"/>
      <c r="R230" s="69"/>
    </row>
    <row r="231" spans="1:18" x14ac:dyDescent="0.5">
      <c r="A231" s="3"/>
      <c r="B231" s="3"/>
      <c r="C231" s="85"/>
      <c r="D231" s="86"/>
      <c r="E231" s="2"/>
      <c r="F231" s="8"/>
      <c r="G231" s="86"/>
      <c r="H231" s="2"/>
      <c r="I231" s="8"/>
      <c r="J231" s="86"/>
      <c r="K231" s="2"/>
      <c r="L231" s="8"/>
      <c r="M231" s="86"/>
      <c r="P231" s="86"/>
      <c r="Q231" s="69"/>
      <c r="R231" s="69"/>
    </row>
    <row r="232" spans="1:18" x14ac:dyDescent="0.5">
      <c r="A232" s="3"/>
      <c r="B232" s="3"/>
      <c r="C232" s="85"/>
      <c r="D232" s="86"/>
      <c r="E232" s="2"/>
      <c r="F232" s="8"/>
      <c r="G232" s="86"/>
      <c r="H232" s="2"/>
      <c r="I232" s="8"/>
      <c r="J232" s="86"/>
      <c r="K232" s="2"/>
      <c r="L232" s="8"/>
      <c r="M232" s="86"/>
      <c r="P232" s="86"/>
      <c r="Q232" s="69"/>
      <c r="R232" s="69"/>
    </row>
    <row r="233" spans="1:18" x14ac:dyDescent="0.5">
      <c r="A233" s="3"/>
      <c r="B233" s="3"/>
      <c r="C233" s="85"/>
      <c r="D233" s="86"/>
      <c r="E233" s="2"/>
      <c r="F233" s="8"/>
      <c r="G233" s="86"/>
      <c r="H233" s="2"/>
      <c r="I233" s="8"/>
      <c r="J233" s="86"/>
      <c r="K233" s="2"/>
      <c r="L233" s="8"/>
      <c r="M233" s="86"/>
      <c r="P233" s="86"/>
      <c r="Q233" s="69"/>
      <c r="R233" s="69"/>
    </row>
    <row r="234" spans="1:18" x14ac:dyDescent="0.5">
      <c r="A234" s="3"/>
      <c r="B234" s="3"/>
      <c r="C234" s="85"/>
      <c r="D234" s="86"/>
      <c r="E234" s="2"/>
      <c r="F234" s="8"/>
      <c r="G234" s="86"/>
      <c r="H234" s="2"/>
      <c r="I234" s="8"/>
      <c r="J234" s="86"/>
      <c r="K234" s="2"/>
      <c r="L234" s="8"/>
      <c r="M234" s="86"/>
      <c r="P234" s="86"/>
      <c r="Q234" s="69"/>
      <c r="R234" s="69"/>
    </row>
    <row r="235" spans="1:18" x14ac:dyDescent="0.5">
      <c r="A235" s="3"/>
      <c r="B235" s="3"/>
      <c r="C235" s="85"/>
      <c r="D235" s="86"/>
      <c r="E235" s="2"/>
      <c r="F235" s="8"/>
      <c r="G235" s="86"/>
      <c r="H235" s="2"/>
      <c r="I235" s="8"/>
      <c r="J235" s="86"/>
      <c r="K235" s="2"/>
      <c r="L235" s="8"/>
      <c r="M235" s="86"/>
      <c r="P235" s="86"/>
      <c r="Q235" s="69"/>
      <c r="R235" s="69"/>
    </row>
    <row r="236" spans="1:18" x14ac:dyDescent="0.5">
      <c r="B236" s="3"/>
      <c r="C236" s="85"/>
      <c r="D236" s="86"/>
      <c r="E236" s="2"/>
      <c r="F236" s="8"/>
      <c r="G236" s="86"/>
      <c r="H236" s="2"/>
      <c r="I236" s="8"/>
      <c r="J236" s="86"/>
      <c r="K236" s="2"/>
      <c r="L236" s="8"/>
      <c r="M236" s="86"/>
      <c r="P236" s="86"/>
      <c r="Q236" s="69"/>
      <c r="R236" s="69"/>
    </row>
    <row r="237" spans="1:18" x14ac:dyDescent="0.5">
      <c r="B237" s="3"/>
      <c r="C237" s="85"/>
      <c r="D237" s="86"/>
      <c r="E237" s="2"/>
      <c r="F237" s="8"/>
      <c r="G237" s="86"/>
      <c r="H237" s="2"/>
      <c r="I237" s="8"/>
      <c r="J237" s="86"/>
      <c r="K237" s="2"/>
      <c r="L237" s="8"/>
      <c r="M237" s="86"/>
      <c r="P237" s="86"/>
      <c r="Q237" s="69"/>
      <c r="R237" s="69"/>
    </row>
    <row r="238" spans="1:18" x14ac:dyDescent="0.5">
      <c r="B238" s="3"/>
      <c r="C238" s="85"/>
      <c r="D238" s="86"/>
      <c r="E238" s="2"/>
      <c r="F238" s="8"/>
      <c r="G238" s="86"/>
      <c r="H238" s="2"/>
      <c r="I238" s="8"/>
      <c r="J238" s="86"/>
      <c r="K238" s="2"/>
      <c r="L238" s="8"/>
      <c r="M238" s="86"/>
      <c r="P238" s="86"/>
      <c r="Q238" s="69"/>
      <c r="R238" s="69"/>
    </row>
    <row r="239" spans="1:18" x14ac:dyDescent="0.5">
      <c r="B239" s="3"/>
      <c r="C239" s="85"/>
      <c r="D239" s="86"/>
      <c r="E239" s="2"/>
      <c r="F239" s="8"/>
      <c r="G239" s="86"/>
      <c r="H239" s="2"/>
      <c r="I239" s="8"/>
      <c r="J239" s="86"/>
      <c r="K239" s="2"/>
      <c r="L239" s="8"/>
      <c r="M239" s="86"/>
      <c r="P239" s="86"/>
      <c r="Q239" s="69"/>
      <c r="R239" s="69"/>
    </row>
    <row r="240" spans="1:18" x14ac:dyDescent="0.5">
      <c r="B240" s="3"/>
      <c r="C240" s="85"/>
      <c r="D240" s="86"/>
      <c r="E240" s="2"/>
      <c r="F240" s="8"/>
      <c r="G240" s="86"/>
      <c r="H240" s="2"/>
      <c r="I240" s="8"/>
      <c r="J240" s="86"/>
      <c r="K240" s="2"/>
      <c r="L240" s="8"/>
      <c r="M240" s="86"/>
      <c r="P240" s="86"/>
      <c r="Q240" s="69"/>
      <c r="R240" s="69"/>
    </row>
    <row r="241" spans="1:18" x14ac:dyDescent="0.5">
      <c r="B241" s="3"/>
      <c r="C241" s="85"/>
      <c r="D241" s="86"/>
      <c r="E241" s="2"/>
      <c r="F241" s="8"/>
      <c r="G241" s="86"/>
      <c r="H241" s="2"/>
      <c r="I241" s="8"/>
      <c r="J241" s="86"/>
      <c r="K241" s="2"/>
      <c r="L241" s="8"/>
      <c r="M241" s="86"/>
      <c r="P241" s="86"/>
      <c r="Q241" s="69"/>
      <c r="R241" s="69"/>
    </row>
    <row r="242" spans="1:18" x14ac:dyDescent="0.5">
      <c r="B242" s="3"/>
      <c r="C242" s="85"/>
      <c r="D242" s="86"/>
      <c r="E242" s="2"/>
      <c r="F242" s="8"/>
      <c r="G242" s="86"/>
      <c r="H242" s="2"/>
      <c r="I242" s="8"/>
      <c r="J242" s="86"/>
      <c r="K242" s="2"/>
      <c r="L242" s="8"/>
      <c r="M242" s="86"/>
      <c r="P242" s="86"/>
      <c r="Q242" s="69"/>
      <c r="R242" s="69"/>
    </row>
    <row r="243" spans="1:18" x14ac:dyDescent="0.5">
      <c r="B243" s="3"/>
      <c r="C243" s="85"/>
      <c r="D243" s="86"/>
      <c r="E243" s="2"/>
      <c r="F243" s="8"/>
      <c r="G243" s="86"/>
      <c r="H243" s="2"/>
      <c r="I243" s="8"/>
      <c r="J243" s="86"/>
      <c r="K243" s="2"/>
      <c r="L243" s="8"/>
      <c r="M243" s="86"/>
      <c r="P243" s="86"/>
      <c r="Q243" s="69"/>
      <c r="R243" s="69"/>
    </row>
    <row r="244" spans="1:18" x14ac:dyDescent="0.5">
      <c r="B244" s="3"/>
      <c r="C244" s="85"/>
      <c r="D244" s="86"/>
      <c r="E244" s="2"/>
      <c r="F244" s="8"/>
      <c r="G244" s="86"/>
      <c r="H244" s="2"/>
      <c r="I244" s="8"/>
      <c r="J244" s="86"/>
      <c r="K244" s="2"/>
      <c r="L244" s="8"/>
      <c r="M244" s="86"/>
      <c r="P244" s="86"/>
      <c r="Q244" s="69"/>
      <c r="R244" s="69"/>
    </row>
    <row r="245" spans="1:18" x14ac:dyDescent="0.5">
      <c r="B245" s="3"/>
      <c r="C245" s="85"/>
      <c r="D245" s="86"/>
      <c r="E245" s="2"/>
      <c r="F245" s="8"/>
      <c r="G245" s="86"/>
      <c r="H245" s="2"/>
      <c r="I245" s="8"/>
      <c r="J245" s="86"/>
      <c r="K245" s="2"/>
      <c r="L245" s="8"/>
      <c r="M245" s="86"/>
      <c r="P245" s="86"/>
      <c r="Q245" s="69"/>
      <c r="R245" s="69"/>
    </row>
    <row r="246" spans="1:18" x14ac:dyDescent="0.5">
      <c r="B246" s="3"/>
      <c r="C246" s="85"/>
      <c r="D246" s="86"/>
      <c r="E246" s="2"/>
      <c r="F246" s="8"/>
      <c r="G246" s="86"/>
      <c r="H246" s="2"/>
      <c r="I246" s="8"/>
      <c r="J246" s="86"/>
      <c r="K246" s="2"/>
      <c r="L246" s="8"/>
      <c r="M246" s="86"/>
      <c r="P246" s="86"/>
      <c r="Q246" s="69"/>
      <c r="R246" s="69"/>
    </row>
    <row r="247" spans="1:18" x14ac:dyDescent="0.5">
      <c r="B247" s="3"/>
      <c r="C247" s="85"/>
      <c r="D247" s="86"/>
      <c r="E247" s="2"/>
      <c r="F247" s="8"/>
      <c r="G247" s="86"/>
      <c r="H247" s="2"/>
      <c r="I247" s="8"/>
      <c r="J247" s="86"/>
      <c r="K247" s="2"/>
      <c r="L247" s="8"/>
      <c r="M247" s="86"/>
      <c r="P247" s="86"/>
      <c r="Q247" s="69"/>
      <c r="R247" s="69"/>
    </row>
    <row r="248" spans="1:18" x14ac:dyDescent="0.5">
      <c r="B248" s="3"/>
      <c r="C248" s="85"/>
      <c r="D248" s="86"/>
      <c r="E248" s="2"/>
      <c r="F248" s="8"/>
      <c r="G248" s="86"/>
      <c r="H248" s="2"/>
      <c r="I248" s="8"/>
      <c r="J248" s="86"/>
      <c r="K248" s="2"/>
      <c r="L248" s="8"/>
      <c r="M248" s="86"/>
      <c r="P248" s="86"/>
      <c r="Q248" s="69"/>
      <c r="R248" s="69"/>
    </row>
    <row r="249" spans="1:18" x14ac:dyDescent="0.5">
      <c r="B249" s="3"/>
      <c r="C249" s="85"/>
      <c r="D249" s="86"/>
      <c r="E249" s="2"/>
      <c r="F249" s="8"/>
      <c r="G249" s="86"/>
      <c r="H249" s="2"/>
      <c r="I249" s="8"/>
      <c r="J249" s="86"/>
      <c r="K249" s="2"/>
      <c r="L249" s="8"/>
      <c r="M249" s="86"/>
      <c r="P249" s="86"/>
      <c r="Q249" s="69"/>
      <c r="R249" s="69"/>
    </row>
    <row r="250" spans="1:18" x14ac:dyDescent="0.5">
      <c r="B250" s="3"/>
      <c r="C250" s="85"/>
      <c r="D250" s="86"/>
      <c r="E250" s="2"/>
      <c r="F250" s="8"/>
      <c r="G250" s="86"/>
      <c r="H250" s="2"/>
      <c r="I250" s="8"/>
      <c r="J250" s="86"/>
      <c r="K250" s="2"/>
      <c r="L250" s="8"/>
      <c r="M250" s="86"/>
      <c r="P250" s="86"/>
      <c r="Q250" s="69"/>
      <c r="R250" s="69"/>
    </row>
    <row r="251" spans="1:18" x14ac:dyDescent="0.5">
      <c r="B251" s="3"/>
      <c r="C251" s="85"/>
      <c r="D251" s="86"/>
      <c r="E251" s="2"/>
      <c r="F251" s="8"/>
      <c r="G251" s="86"/>
      <c r="H251" s="2"/>
      <c r="I251" s="8"/>
      <c r="J251" s="86"/>
      <c r="K251" s="2"/>
      <c r="L251" s="8"/>
      <c r="M251" s="86"/>
      <c r="P251" s="86"/>
      <c r="Q251" s="69"/>
      <c r="R251" s="69"/>
    </row>
    <row r="252" spans="1:18" x14ac:dyDescent="0.5">
      <c r="A252" s="87"/>
      <c r="B252" s="3"/>
      <c r="C252" s="85"/>
      <c r="D252" s="8"/>
      <c r="E252" s="88"/>
      <c r="F252" s="8"/>
      <c r="G252" s="8"/>
      <c r="H252" s="88"/>
      <c r="I252" s="8"/>
      <c r="J252" s="89"/>
      <c r="K252" s="90"/>
      <c r="L252" s="89"/>
      <c r="M252" s="69"/>
      <c r="P252" s="91"/>
      <c r="Q252" s="69"/>
      <c r="R252" s="69"/>
    </row>
    <row r="253" spans="1:18" x14ac:dyDescent="0.5">
      <c r="A253" s="87"/>
      <c r="B253" s="3"/>
      <c r="C253" s="85"/>
      <c r="D253" s="8"/>
      <c r="E253" s="88"/>
      <c r="F253" s="8"/>
      <c r="G253" s="8"/>
      <c r="H253" s="88"/>
      <c r="I253" s="8"/>
      <c r="J253" s="89"/>
      <c r="K253" s="90"/>
      <c r="L253" s="89"/>
      <c r="M253" s="69"/>
      <c r="P253" s="69"/>
      <c r="Q253" s="69"/>
      <c r="R253" s="69"/>
    </row>
    <row r="254" spans="1:18" x14ac:dyDescent="0.5">
      <c r="A254" s="87"/>
      <c r="B254" s="3"/>
      <c r="C254" s="85"/>
      <c r="D254" s="8"/>
      <c r="E254" s="88"/>
      <c r="F254" s="8"/>
      <c r="G254" s="8"/>
      <c r="H254" s="88"/>
      <c r="I254" s="8"/>
      <c r="J254" s="89"/>
      <c r="K254" s="90"/>
      <c r="L254" s="89"/>
      <c r="M254" s="69"/>
      <c r="P254" s="69"/>
      <c r="Q254" s="69"/>
      <c r="R254" s="69"/>
    </row>
    <row r="255" spans="1:18" x14ac:dyDescent="0.5">
      <c r="A255" s="3"/>
      <c r="D255" s="3"/>
      <c r="E255" s="2"/>
      <c r="G255" s="3"/>
      <c r="H255" s="2"/>
      <c r="K255" s="2"/>
      <c r="O255" s="25"/>
    </row>
    <row r="256" spans="1:18" x14ac:dyDescent="0.5">
      <c r="D256" s="3"/>
      <c r="E256" s="2"/>
      <c r="G256" s="3"/>
      <c r="H256" s="2"/>
      <c r="K256" s="2"/>
      <c r="O256" s="25"/>
    </row>
    <row r="257" spans="1:18" x14ac:dyDescent="0.5">
      <c r="A257" s="3"/>
      <c r="E257" s="2"/>
      <c r="H257" s="2"/>
      <c r="K257" s="2"/>
    </row>
    <row r="258" spans="1:18" x14ac:dyDescent="0.5">
      <c r="A258" s="3"/>
      <c r="B258" s="3"/>
      <c r="C258" s="3"/>
      <c r="D258" s="3"/>
      <c r="E258" s="2"/>
      <c r="G258" s="3"/>
      <c r="H258" s="2"/>
      <c r="J258" s="3"/>
      <c r="K258" s="2"/>
      <c r="M258" s="3"/>
      <c r="N258" s="25"/>
      <c r="R258" s="3"/>
    </row>
    <row r="259" spans="1:18" x14ac:dyDescent="0.5">
      <c r="A259" s="3"/>
      <c r="B259" s="3"/>
      <c r="C259" s="3"/>
      <c r="D259" s="3"/>
      <c r="E259" s="2"/>
      <c r="H259" s="2"/>
      <c r="K259" s="2"/>
      <c r="M259" s="3"/>
      <c r="P259" s="3"/>
    </row>
    <row r="260" spans="1:18" x14ac:dyDescent="0.5">
      <c r="A260" s="3"/>
      <c r="B260" s="3"/>
      <c r="C260" s="3"/>
      <c r="D260" s="3"/>
      <c r="E260" s="19"/>
      <c r="F260" s="3"/>
      <c r="G260" s="3"/>
      <c r="H260" s="19"/>
      <c r="I260" s="3"/>
      <c r="J260" s="3"/>
      <c r="K260" s="19"/>
      <c r="L260" s="3"/>
      <c r="M260" s="3"/>
    </row>
    <row r="261" spans="1:18" x14ac:dyDescent="0.5">
      <c r="A261" s="3"/>
      <c r="B261" s="3"/>
      <c r="C261" s="3"/>
      <c r="D261" s="3"/>
      <c r="E261" s="19"/>
      <c r="G261" s="3"/>
      <c r="H261" s="19"/>
      <c r="J261" s="3"/>
      <c r="K261" s="19"/>
      <c r="M261" s="3"/>
      <c r="N261" s="25"/>
      <c r="P261" s="3"/>
      <c r="Q261" s="3"/>
    </row>
    <row r="262" spans="1:18" x14ac:dyDescent="0.5">
      <c r="A262" s="3"/>
      <c r="B262" s="3"/>
      <c r="C262" s="3"/>
      <c r="D262" s="3"/>
      <c r="E262" s="19"/>
      <c r="G262" s="3"/>
      <c r="H262" s="19"/>
      <c r="J262" s="3"/>
      <c r="K262" s="19"/>
      <c r="M262" s="3"/>
      <c r="N262" s="25"/>
      <c r="P262" s="3"/>
      <c r="Q262" s="3"/>
    </row>
    <row r="263" spans="1:18" x14ac:dyDescent="0.5">
      <c r="A263" s="3"/>
      <c r="B263" s="3"/>
      <c r="C263" s="3"/>
      <c r="D263" s="3"/>
      <c r="E263" s="19"/>
      <c r="F263" s="3"/>
      <c r="G263" s="3"/>
      <c r="H263" s="19"/>
      <c r="I263" s="3"/>
      <c r="J263" s="3"/>
      <c r="K263" s="19"/>
      <c r="L263" s="3"/>
      <c r="M263" s="3"/>
      <c r="N263" s="25"/>
      <c r="O263" s="25"/>
      <c r="P263" s="3"/>
      <c r="Q263" s="3"/>
      <c r="R263" s="3"/>
    </row>
    <row r="264" spans="1:18" x14ac:dyDescent="0.5">
      <c r="A264" s="3"/>
      <c r="E264" s="2"/>
      <c r="H264" s="2"/>
      <c r="K264" s="2"/>
    </row>
    <row r="265" spans="1:18" x14ac:dyDescent="0.5">
      <c r="A265" s="3"/>
      <c r="B265" s="3"/>
      <c r="C265" s="85"/>
      <c r="D265" s="86"/>
      <c r="E265" s="2"/>
      <c r="F265" s="8"/>
      <c r="G265" s="86"/>
      <c r="H265" s="2"/>
      <c r="I265" s="8"/>
      <c r="J265" s="86"/>
      <c r="K265" s="2"/>
      <c r="L265" s="8"/>
      <c r="M265" s="86"/>
      <c r="P265" s="86"/>
      <c r="Q265" s="69"/>
      <c r="R265" s="69"/>
    </row>
    <row r="266" spans="1:18" x14ac:dyDescent="0.5">
      <c r="A266" s="3"/>
      <c r="B266" s="3"/>
      <c r="C266" s="85"/>
      <c r="D266" s="8"/>
      <c r="E266" s="2"/>
      <c r="F266" s="8"/>
      <c r="G266" s="8"/>
      <c r="H266" s="2"/>
      <c r="I266" s="8"/>
      <c r="J266" s="8"/>
      <c r="K266" s="88"/>
      <c r="L266" s="89"/>
      <c r="M266" s="69"/>
      <c r="P266" s="69"/>
      <c r="Q266" s="69"/>
      <c r="R266" s="69"/>
    </row>
    <row r="267" spans="1:18" x14ac:dyDescent="0.5">
      <c r="A267" s="3"/>
      <c r="B267" s="3"/>
      <c r="C267" s="85"/>
      <c r="D267" s="8"/>
      <c r="E267" s="2"/>
      <c r="F267" s="8"/>
      <c r="G267" s="8"/>
      <c r="H267" s="2"/>
      <c r="I267" s="8"/>
      <c r="J267" s="8"/>
      <c r="K267" s="88"/>
      <c r="L267" s="89"/>
      <c r="M267" s="69"/>
      <c r="P267" s="69"/>
      <c r="Q267" s="69"/>
      <c r="R267" s="69"/>
    </row>
    <row r="268" spans="1:18" x14ac:dyDescent="0.5">
      <c r="A268" s="3"/>
      <c r="B268" s="3"/>
      <c r="C268" s="85"/>
      <c r="D268" s="8"/>
      <c r="E268" s="2"/>
      <c r="F268" s="8"/>
      <c r="G268" s="8"/>
      <c r="H268" s="2"/>
      <c r="I268" s="8"/>
      <c r="J268" s="8"/>
      <c r="K268" s="88"/>
      <c r="L268" s="89"/>
      <c r="M268" s="69"/>
      <c r="P268" s="69"/>
      <c r="Q268" s="69"/>
      <c r="R268" s="69"/>
    </row>
    <row r="269" spans="1:18" x14ac:dyDescent="0.5">
      <c r="A269" s="3"/>
      <c r="B269" s="3"/>
      <c r="C269" s="85"/>
      <c r="D269" s="86"/>
      <c r="E269" s="2"/>
      <c r="F269" s="8"/>
      <c r="G269" s="86"/>
      <c r="H269" s="2"/>
      <c r="I269" s="8"/>
      <c r="J269" s="86"/>
      <c r="K269" s="2"/>
      <c r="L269" s="8"/>
      <c r="M269" s="86"/>
      <c r="P269" s="86"/>
      <c r="Q269" s="69"/>
      <c r="R269" s="69"/>
    </row>
    <row r="270" spans="1:18" x14ac:dyDescent="0.5">
      <c r="A270" s="3"/>
      <c r="B270" s="3"/>
      <c r="C270" s="85"/>
      <c r="D270" s="8"/>
      <c r="E270" s="2"/>
      <c r="F270" s="8"/>
      <c r="G270" s="8"/>
      <c r="H270" s="2"/>
      <c r="I270" s="8"/>
      <c r="J270" s="8"/>
      <c r="K270" s="2"/>
      <c r="L270" s="8"/>
      <c r="M270" s="69"/>
      <c r="P270" s="69"/>
      <c r="Q270" s="69"/>
      <c r="R270" s="69"/>
    </row>
    <row r="271" spans="1:18" x14ac:dyDescent="0.5">
      <c r="B271" s="3"/>
      <c r="C271" s="85"/>
      <c r="D271" s="8"/>
      <c r="E271" s="2"/>
      <c r="F271" s="8"/>
      <c r="G271" s="8"/>
      <c r="H271" s="2"/>
      <c r="I271" s="8"/>
      <c r="J271" s="8"/>
      <c r="K271" s="2"/>
      <c r="L271" s="8"/>
      <c r="M271" s="69"/>
      <c r="P271" s="69"/>
      <c r="Q271" s="69"/>
      <c r="R271" s="69"/>
    </row>
    <row r="272" spans="1:18" x14ac:dyDescent="0.5">
      <c r="A272" s="3"/>
      <c r="B272" s="3"/>
      <c r="C272" s="85"/>
      <c r="D272" s="8"/>
      <c r="E272" s="2"/>
      <c r="F272" s="8"/>
      <c r="G272" s="8"/>
      <c r="H272" s="2"/>
      <c r="I272" s="8"/>
      <c r="J272" s="8"/>
      <c r="K272" s="2"/>
      <c r="L272" s="8"/>
      <c r="M272" s="69"/>
      <c r="P272" s="69"/>
      <c r="Q272" s="69"/>
      <c r="R272" s="69"/>
    </row>
    <row r="273" spans="1:18" x14ac:dyDescent="0.5">
      <c r="A273" s="3"/>
      <c r="B273" s="3"/>
      <c r="C273" s="85"/>
      <c r="D273" s="8"/>
      <c r="E273" s="2"/>
      <c r="F273" s="8"/>
      <c r="G273" s="8"/>
      <c r="H273" s="2"/>
      <c r="I273" s="8"/>
      <c r="J273" s="8"/>
      <c r="K273" s="2"/>
      <c r="L273" s="8"/>
      <c r="M273" s="69"/>
      <c r="P273" s="69"/>
      <c r="Q273" s="69"/>
      <c r="R273" s="69"/>
    </row>
    <row r="274" spans="1:18" x14ac:dyDescent="0.5">
      <c r="A274" s="3"/>
      <c r="B274" s="3"/>
      <c r="C274" s="85"/>
      <c r="D274" s="86"/>
      <c r="E274" s="2"/>
      <c r="F274" s="8"/>
      <c r="G274" s="86"/>
      <c r="H274" s="2"/>
      <c r="I274" s="8"/>
      <c r="J274" s="86"/>
      <c r="K274" s="2"/>
      <c r="L274" s="8"/>
      <c r="M274" s="69"/>
      <c r="P274" s="69"/>
      <c r="Q274" s="69"/>
      <c r="R274" s="69"/>
    </row>
    <row r="275" spans="1:18" x14ac:dyDescent="0.5">
      <c r="A275" s="3"/>
      <c r="B275" s="3"/>
      <c r="C275" s="85"/>
      <c r="D275" s="8"/>
      <c r="E275" s="2"/>
      <c r="F275" s="8"/>
      <c r="G275" s="8"/>
      <c r="H275" s="2"/>
      <c r="I275" s="8"/>
      <c r="J275" s="8"/>
      <c r="K275" s="2"/>
      <c r="L275" s="8"/>
      <c r="M275" s="69"/>
      <c r="P275" s="69"/>
      <c r="Q275" s="69"/>
      <c r="R275" s="69"/>
    </row>
    <row r="276" spans="1:18" x14ac:dyDescent="0.5">
      <c r="A276" s="3"/>
      <c r="B276" s="3"/>
      <c r="C276" s="85"/>
      <c r="D276" s="12"/>
      <c r="E276" s="2"/>
      <c r="F276" s="8"/>
      <c r="G276" s="12"/>
      <c r="H276" s="2"/>
      <c r="I276" s="8"/>
      <c r="J276" s="12"/>
      <c r="K276" s="2"/>
      <c r="L276" s="8"/>
      <c r="M276" s="86"/>
      <c r="P276" s="86"/>
      <c r="Q276" s="69"/>
      <c r="R276" s="69"/>
    </row>
    <row r="277" spans="1:18" x14ac:dyDescent="0.5">
      <c r="A277" s="3"/>
      <c r="B277" s="3"/>
      <c r="C277" s="85"/>
      <c r="D277" s="8"/>
      <c r="E277" s="2"/>
      <c r="F277" s="8"/>
      <c r="G277" s="8"/>
      <c r="H277" s="2"/>
      <c r="I277" s="8"/>
      <c r="J277" s="8"/>
      <c r="K277" s="2"/>
      <c r="L277" s="8"/>
      <c r="M277" s="69"/>
      <c r="P277" s="69"/>
      <c r="Q277" s="69"/>
      <c r="R277" s="69"/>
    </row>
    <row r="278" spans="1:18" x14ac:dyDescent="0.5">
      <c r="B278" s="3"/>
      <c r="C278" s="85"/>
      <c r="D278" s="8"/>
      <c r="E278" s="2"/>
      <c r="F278" s="8"/>
      <c r="G278" s="8"/>
      <c r="H278" s="2"/>
      <c r="I278" s="8"/>
      <c r="J278" s="8"/>
      <c r="K278" s="2"/>
      <c r="L278" s="8"/>
      <c r="M278" s="69"/>
      <c r="P278" s="69"/>
      <c r="Q278" s="69"/>
      <c r="R278" s="69"/>
    </row>
    <row r="279" spans="1:18" x14ac:dyDescent="0.5">
      <c r="B279" s="3"/>
      <c r="C279" s="85"/>
      <c r="D279" s="8"/>
      <c r="E279" s="2"/>
      <c r="F279" s="8"/>
      <c r="G279" s="8"/>
      <c r="H279" s="2"/>
      <c r="I279" s="8"/>
      <c r="J279" s="8"/>
      <c r="K279" s="2"/>
      <c r="L279" s="8"/>
      <c r="M279" s="69"/>
      <c r="P279" s="69"/>
      <c r="Q279" s="69"/>
      <c r="R279" s="69"/>
    </row>
    <row r="280" spans="1:18" x14ac:dyDescent="0.5">
      <c r="B280" s="3"/>
      <c r="C280" s="85"/>
      <c r="D280" s="8"/>
      <c r="E280" s="2"/>
      <c r="F280" s="8"/>
      <c r="G280" s="8"/>
      <c r="H280" s="2"/>
      <c r="I280" s="8"/>
      <c r="J280" s="8"/>
      <c r="K280" s="2"/>
      <c r="L280" s="8"/>
      <c r="M280" s="69"/>
      <c r="P280" s="69"/>
      <c r="Q280" s="69"/>
      <c r="R280" s="69"/>
    </row>
    <row r="281" spans="1:18" x14ac:dyDescent="0.5">
      <c r="B281" s="3"/>
      <c r="C281" s="85"/>
      <c r="D281" s="86"/>
      <c r="E281" s="2"/>
      <c r="F281" s="8"/>
      <c r="G281" s="12"/>
      <c r="H281" s="2"/>
      <c r="I281" s="8"/>
      <c r="J281" s="86"/>
      <c r="K281" s="2"/>
      <c r="L281" s="8"/>
      <c r="M281" s="86"/>
      <c r="P281" s="86"/>
      <c r="Q281" s="69"/>
      <c r="R281" s="69"/>
    </row>
    <row r="282" spans="1:18" x14ac:dyDescent="0.5">
      <c r="B282" s="3"/>
      <c r="C282" s="85"/>
      <c r="D282" s="12"/>
      <c r="E282" s="2"/>
      <c r="F282" s="8"/>
      <c r="G282" s="12"/>
      <c r="H282" s="2"/>
      <c r="I282" s="8"/>
      <c r="J282" s="12"/>
      <c r="K282" s="2"/>
      <c r="L282" s="8"/>
      <c r="M282" s="86"/>
      <c r="P282" s="86"/>
      <c r="Q282" s="69"/>
      <c r="R282" s="69"/>
    </row>
    <row r="283" spans="1:18" x14ac:dyDescent="0.5">
      <c r="A283" s="3"/>
      <c r="B283" s="3"/>
      <c r="C283" s="85"/>
      <c r="D283" s="12"/>
      <c r="E283" s="2"/>
      <c r="F283" s="8"/>
      <c r="G283" s="12"/>
      <c r="H283" s="2"/>
      <c r="I283" s="8"/>
      <c r="J283" s="12"/>
      <c r="K283" s="2"/>
      <c r="L283" s="8"/>
      <c r="M283" s="86"/>
      <c r="P283" s="86"/>
      <c r="Q283" s="69"/>
      <c r="R283" s="69"/>
    </row>
    <row r="284" spans="1:18" x14ac:dyDescent="0.5">
      <c r="A284" s="3"/>
      <c r="B284" s="3"/>
      <c r="C284" s="85"/>
      <c r="D284" s="8"/>
      <c r="E284" s="2"/>
      <c r="F284" s="8"/>
      <c r="G284" s="8"/>
      <c r="H284" s="2"/>
      <c r="I284" s="8"/>
      <c r="J284" s="8"/>
      <c r="K284" s="2"/>
      <c r="L284" s="8"/>
      <c r="M284" s="69"/>
      <c r="P284" s="69"/>
      <c r="Q284" s="69"/>
      <c r="R284" s="69"/>
    </row>
    <row r="285" spans="1:18" x14ac:dyDescent="0.5">
      <c r="B285" s="3"/>
      <c r="C285" s="85"/>
      <c r="D285" s="8"/>
      <c r="E285" s="2"/>
      <c r="F285" s="8"/>
      <c r="G285" s="8"/>
      <c r="H285" s="2"/>
      <c r="I285" s="8"/>
      <c r="J285" s="8"/>
      <c r="K285" s="2"/>
      <c r="L285" s="8"/>
      <c r="M285" s="69"/>
      <c r="P285" s="69"/>
      <c r="Q285" s="69"/>
      <c r="R285" s="69"/>
    </row>
    <row r="286" spans="1:18" x14ac:dyDescent="0.5">
      <c r="B286" s="3"/>
      <c r="C286" s="85"/>
      <c r="D286" s="8"/>
      <c r="E286" s="2"/>
      <c r="F286" s="8"/>
      <c r="G286" s="8"/>
      <c r="H286" s="2"/>
      <c r="I286" s="8"/>
      <c r="J286" s="8"/>
      <c r="K286" s="2"/>
      <c r="L286" s="8"/>
      <c r="M286" s="69"/>
      <c r="P286" s="69"/>
      <c r="Q286" s="69"/>
      <c r="R286" s="69"/>
    </row>
    <row r="287" spans="1:18" x14ac:dyDescent="0.5">
      <c r="B287" s="3"/>
      <c r="C287" s="85"/>
      <c r="D287" s="86"/>
      <c r="E287" s="2"/>
      <c r="F287" s="8"/>
      <c r="G287" s="86"/>
      <c r="H287" s="2"/>
      <c r="I287" s="8"/>
      <c r="J287" s="86"/>
      <c r="K287" s="2"/>
      <c r="L287" s="8"/>
      <c r="M287" s="86"/>
      <c r="P287" s="86"/>
      <c r="Q287" s="69"/>
      <c r="R287" s="69"/>
    </row>
    <row r="288" spans="1:18" x14ac:dyDescent="0.5">
      <c r="B288" s="3"/>
      <c r="C288" s="85"/>
      <c r="D288" s="86"/>
      <c r="E288" s="2"/>
      <c r="F288" s="8"/>
      <c r="G288" s="86"/>
      <c r="H288" s="2"/>
      <c r="I288" s="8"/>
      <c r="J288" s="86"/>
      <c r="K288" s="2"/>
      <c r="L288" s="8"/>
      <c r="M288" s="86"/>
      <c r="P288" s="86"/>
      <c r="Q288" s="69"/>
      <c r="R288" s="69"/>
    </row>
    <row r="289" spans="1:18" x14ac:dyDescent="0.5">
      <c r="B289" s="3"/>
      <c r="C289" s="85"/>
      <c r="D289" s="12"/>
      <c r="E289" s="2"/>
      <c r="F289" s="8"/>
      <c r="G289" s="12"/>
      <c r="H289" s="2"/>
      <c r="I289" s="8"/>
      <c r="J289" s="12"/>
      <c r="K289" s="2"/>
      <c r="L289" s="8"/>
      <c r="M289" s="86"/>
      <c r="P289" s="86"/>
      <c r="Q289" s="69"/>
      <c r="R289" s="69"/>
    </row>
    <row r="290" spans="1:18" x14ac:dyDescent="0.5">
      <c r="A290" s="3"/>
      <c r="B290" s="3"/>
      <c r="C290" s="85"/>
      <c r="D290" s="12"/>
      <c r="E290" s="92"/>
      <c r="F290" s="8"/>
      <c r="G290" s="12"/>
      <c r="H290" s="92"/>
      <c r="I290" s="8"/>
      <c r="J290" s="12"/>
      <c r="K290" s="92"/>
      <c r="L290" s="8"/>
      <c r="M290" s="86"/>
      <c r="P290" s="86"/>
      <c r="Q290" s="69"/>
      <c r="R290" s="69"/>
    </row>
    <row r="291" spans="1:18" x14ac:dyDescent="0.5">
      <c r="B291" s="3"/>
      <c r="C291" s="85"/>
      <c r="D291" s="8"/>
      <c r="E291" s="2"/>
      <c r="F291" s="8"/>
      <c r="G291" s="8"/>
      <c r="H291" s="2"/>
      <c r="I291" s="8"/>
      <c r="J291" s="8"/>
      <c r="K291" s="2"/>
      <c r="L291" s="8"/>
      <c r="M291" s="69"/>
      <c r="P291" s="69"/>
      <c r="Q291" s="69"/>
      <c r="R291" s="69"/>
    </row>
    <row r="292" spans="1:18" x14ac:dyDescent="0.5">
      <c r="B292" s="3"/>
      <c r="C292" s="85"/>
      <c r="D292" s="8"/>
      <c r="E292" s="2"/>
      <c r="F292" s="8"/>
      <c r="G292" s="8"/>
      <c r="H292" s="2"/>
      <c r="I292" s="8"/>
      <c r="J292" s="8"/>
      <c r="K292" s="2"/>
      <c r="L292" s="8"/>
      <c r="M292" s="69"/>
      <c r="P292" s="69"/>
      <c r="Q292" s="69"/>
      <c r="R292" s="69"/>
    </row>
    <row r="293" spans="1:18" x14ac:dyDescent="0.5">
      <c r="B293" s="3"/>
      <c r="C293" s="85"/>
      <c r="D293" s="86"/>
      <c r="E293" s="2"/>
      <c r="F293" s="8"/>
      <c r="G293" s="86"/>
      <c r="H293" s="2"/>
      <c r="I293" s="8"/>
      <c r="J293" s="86"/>
      <c r="K293" s="2"/>
      <c r="L293" s="8"/>
      <c r="M293" s="86"/>
      <c r="P293" s="86"/>
      <c r="Q293" s="69"/>
      <c r="R293" s="69"/>
    </row>
    <row r="294" spans="1:18" x14ac:dyDescent="0.5">
      <c r="B294" s="3"/>
      <c r="C294" s="85"/>
      <c r="D294" s="8"/>
      <c r="E294" s="2"/>
      <c r="F294" s="8"/>
      <c r="G294" s="8"/>
      <c r="H294" s="2"/>
      <c r="I294" s="8"/>
      <c r="J294" s="8"/>
      <c r="K294" s="2"/>
      <c r="L294" s="8"/>
      <c r="M294" s="69"/>
      <c r="P294" s="69"/>
      <c r="Q294" s="69"/>
      <c r="R294" s="69"/>
    </row>
    <row r="295" spans="1:18" x14ac:dyDescent="0.5">
      <c r="B295" s="3"/>
      <c r="C295" s="85"/>
      <c r="D295" s="8"/>
      <c r="E295" s="2"/>
      <c r="F295" s="8"/>
      <c r="G295" s="8"/>
      <c r="H295" s="2"/>
      <c r="I295" s="8"/>
      <c r="J295" s="8"/>
      <c r="K295" s="2"/>
      <c r="L295" s="8"/>
      <c r="M295" s="69"/>
      <c r="P295" s="69"/>
      <c r="Q295" s="69"/>
      <c r="R295" s="69"/>
    </row>
    <row r="296" spans="1:18" x14ac:dyDescent="0.5">
      <c r="B296" s="3"/>
      <c r="C296" s="85"/>
      <c r="D296" s="8"/>
      <c r="E296" s="2"/>
      <c r="F296" s="8"/>
      <c r="G296" s="8"/>
      <c r="H296" s="2"/>
      <c r="I296" s="8"/>
      <c r="J296" s="8"/>
      <c r="K296" s="2"/>
      <c r="L296" s="8"/>
      <c r="M296" s="69"/>
      <c r="P296" s="69"/>
      <c r="Q296" s="69"/>
      <c r="R296" s="69"/>
    </row>
    <row r="297" spans="1:18" x14ac:dyDescent="0.5">
      <c r="A297" s="3"/>
      <c r="B297" s="3"/>
      <c r="D297" s="12"/>
      <c r="E297" s="2"/>
      <c r="F297" s="2"/>
      <c r="G297" s="12"/>
      <c r="H297" s="2"/>
      <c r="I297" s="2"/>
      <c r="J297" s="12"/>
      <c r="K297" s="2"/>
      <c r="L297" s="8"/>
      <c r="M297" s="86"/>
      <c r="P297" s="86"/>
      <c r="Q297" s="69"/>
      <c r="R297" s="69"/>
    </row>
    <row r="298" spans="1:18" x14ac:dyDescent="0.5">
      <c r="A298" s="87"/>
      <c r="E298" s="2"/>
      <c r="H298" s="2"/>
      <c r="K298" s="90"/>
      <c r="P298" s="91"/>
    </row>
    <row r="299" spans="1:18" x14ac:dyDescent="0.5">
      <c r="A299" s="3"/>
      <c r="E299" s="2"/>
      <c r="H299" s="2"/>
      <c r="K299" s="2"/>
    </row>
    <row r="300" spans="1:18" x14ac:dyDescent="0.5">
      <c r="A300" s="3"/>
      <c r="E300" s="2"/>
      <c r="H300" s="2"/>
      <c r="K300" s="2"/>
    </row>
    <row r="301" spans="1:18" x14ac:dyDescent="0.5">
      <c r="E301" s="2"/>
      <c r="H301" s="2"/>
      <c r="K301" s="2"/>
    </row>
    <row r="302" spans="1:18" x14ac:dyDescent="0.5">
      <c r="E302" s="2"/>
      <c r="H302" s="2"/>
      <c r="K302" s="2"/>
    </row>
    <row r="303" spans="1:18" x14ac:dyDescent="0.5">
      <c r="E303" s="2"/>
      <c r="H303" s="2"/>
      <c r="K303" s="2"/>
    </row>
    <row r="304" spans="1:18" x14ac:dyDescent="0.5">
      <c r="E304" s="2"/>
      <c r="H304" s="2"/>
      <c r="K304" s="2"/>
    </row>
    <row r="305" spans="1:17" x14ac:dyDescent="0.5">
      <c r="B305" s="3"/>
      <c r="E305" s="2"/>
      <c r="H305" s="2"/>
      <c r="K305" s="2"/>
    </row>
    <row r="306" spans="1:17" x14ac:dyDescent="0.5">
      <c r="B306" s="3"/>
      <c r="E306" s="2"/>
      <c r="H306" s="2"/>
      <c r="K306" s="2"/>
    </row>
    <row r="307" spans="1:17" x14ac:dyDescent="0.5">
      <c r="E307" s="2"/>
      <c r="H307" s="2"/>
      <c r="K307" s="2"/>
    </row>
    <row r="308" spans="1:17" x14ac:dyDescent="0.5">
      <c r="A308" s="3"/>
      <c r="E308" s="2"/>
      <c r="H308" s="2"/>
      <c r="K308" s="2"/>
    </row>
    <row r="309" spans="1:17" x14ac:dyDescent="0.5">
      <c r="A309" s="3"/>
      <c r="E309" s="2"/>
      <c r="H309" s="2"/>
      <c r="K309" s="2"/>
    </row>
    <row r="310" spans="1:17" x14ac:dyDescent="0.5">
      <c r="E310" s="2"/>
      <c r="H310" s="2"/>
      <c r="K310" s="2"/>
    </row>
    <row r="311" spans="1:17" x14ac:dyDescent="0.5">
      <c r="E311" s="2"/>
      <c r="H311" s="2"/>
      <c r="K311" s="2"/>
    </row>
    <row r="312" spans="1:17" x14ac:dyDescent="0.5">
      <c r="E312" s="2"/>
      <c r="H312" s="2"/>
      <c r="K312" s="2"/>
    </row>
    <row r="313" spans="1:17" x14ac:dyDescent="0.5">
      <c r="E313" s="2"/>
      <c r="H313" s="2"/>
      <c r="K313" s="2"/>
    </row>
    <row r="314" spans="1:17" x14ac:dyDescent="0.5">
      <c r="D314" s="3"/>
      <c r="E314" s="2"/>
      <c r="H314" s="2"/>
      <c r="K314" s="2"/>
    </row>
    <row r="315" spans="1:17" x14ac:dyDescent="0.5">
      <c r="E315" s="2"/>
      <c r="H315" s="2"/>
      <c r="K315" s="2"/>
      <c r="N315" s="25"/>
      <c r="Q315" s="3"/>
    </row>
    <row r="316" spans="1:17" x14ac:dyDescent="0.5">
      <c r="E316" s="2"/>
      <c r="H316" s="2"/>
      <c r="K316" s="2"/>
      <c r="N316" s="25"/>
    </row>
    <row r="317" spans="1:17" x14ac:dyDescent="0.5">
      <c r="E317" s="2"/>
      <c r="H317" s="2"/>
      <c r="K317" s="2"/>
      <c r="N317" s="25"/>
      <c r="O317" s="25"/>
      <c r="P317" s="3"/>
      <c r="Q317" s="3"/>
    </row>
    <row r="318" spans="1:17" x14ac:dyDescent="0.5">
      <c r="E318" s="2"/>
      <c r="H318" s="2"/>
      <c r="K318" s="2"/>
      <c r="N318" s="25"/>
      <c r="O318" s="25"/>
      <c r="P318" s="3"/>
      <c r="Q318" s="3"/>
    </row>
    <row r="319" spans="1:17" x14ac:dyDescent="0.5">
      <c r="A319" s="3"/>
      <c r="B319" s="3"/>
      <c r="E319" s="2"/>
      <c r="F319" s="2"/>
      <c r="G319" s="2"/>
      <c r="H319" s="2"/>
      <c r="I319" s="2"/>
      <c r="J319" s="93"/>
      <c r="K319" s="93"/>
      <c r="L319" s="93"/>
    </row>
    <row r="320" spans="1:17" x14ac:dyDescent="0.5">
      <c r="A320" s="3"/>
      <c r="E320" s="2"/>
      <c r="H320" s="2"/>
      <c r="J320" s="93"/>
      <c r="K320" s="93"/>
      <c r="L320" s="93"/>
    </row>
    <row r="321" spans="1:12" x14ac:dyDescent="0.5">
      <c r="A321" s="3"/>
      <c r="B321" s="3"/>
      <c r="C321" s="85"/>
      <c r="D321" s="85"/>
      <c r="E321" s="2"/>
      <c r="F321" s="8"/>
      <c r="G321" s="85"/>
      <c r="H321" s="2"/>
      <c r="I321" s="8"/>
      <c r="J321" s="94"/>
      <c r="K321" s="93"/>
      <c r="L321" s="93"/>
    </row>
    <row r="322" spans="1:12" x14ac:dyDescent="0.5">
      <c r="A322" s="3"/>
      <c r="B322" s="3"/>
      <c r="C322" s="85"/>
      <c r="D322" s="8"/>
      <c r="E322" s="2"/>
      <c r="F322" s="8"/>
      <c r="G322" s="2"/>
      <c r="H322" s="2"/>
      <c r="I322" s="8"/>
      <c r="J322" s="93"/>
      <c r="K322" s="93"/>
      <c r="L322" s="93"/>
    </row>
    <row r="323" spans="1:12" x14ac:dyDescent="0.5">
      <c r="A323" s="3"/>
      <c r="B323" s="3"/>
      <c r="C323" s="85"/>
      <c r="D323" s="8"/>
      <c r="E323" s="2"/>
      <c r="F323" s="8"/>
      <c r="G323" s="2"/>
      <c r="H323" s="2"/>
      <c r="I323" s="8"/>
      <c r="J323" s="93"/>
      <c r="K323" s="93"/>
      <c r="L323" s="93"/>
    </row>
    <row r="324" spans="1:12" x14ac:dyDescent="0.5">
      <c r="A324" s="3"/>
      <c r="B324" s="3"/>
      <c r="C324" s="85"/>
      <c r="D324" s="8"/>
      <c r="E324" s="2"/>
      <c r="F324" s="8"/>
      <c r="G324" s="2"/>
      <c r="H324" s="2"/>
      <c r="I324" s="8"/>
      <c r="J324" s="93"/>
      <c r="K324" s="93"/>
      <c r="L324" s="93"/>
    </row>
    <row r="325" spans="1:12" x14ac:dyDescent="0.5">
      <c r="A325" s="3"/>
      <c r="B325" s="3"/>
      <c r="C325" s="85"/>
      <c r="D325" s="8"/>
      <c r="E325" s="2"/>
      <c r="F325" s="8"/>
      <c r="G325" s="2"/>
      <c r="H325" s="2"/>
      <c r="I325" s="8"/>
      <c r="J325" s="93"/>
      <c r="K325" s="93"/>
      <c r="L325" s="93"/>
    </row>
    <row r="326" spans="1:12" x14ac:dyDescent="0.5">
      <c r="A326" s="3"/>
      <c r="B326" s="3"/>
      <c r="C326" s="85"/>
      <c r="D326" s="8"/>
      <c r="E326" s="2"/>
      <c r="F326" s="8"/>
      <c r="G326" s="2"/>
      <c r="H326" s="2"/>
      <c r="I326" s="8"/>
      <c r="J326" s="93"/>
      <c r="K326" s="93"/>
      <c r="L326" s="93"/>
    </row>
    <row r="327" spans="1:12" x14ac:dyDescent="0.5">
      <c r="A327" s="3"/>
      <c r="B327" s="3"/>
      <c r="C327" s="85"/>
      <c r="D327" s="8"/>
      <c r="E327" s="2"/>
      <c r="F327" s="8"/>
      <c r="G327" s="2"/>
      <c r="H327" s="2"/>
      <c r="I327" s="8"/>
      <c r="J327" s="93"/>
      <c r="K327" s="93"/>
      <c r="L327" s="93"/>
    </row>
    <row r="328" spans="1:12" x14ac:dyDescent="0.5">
      <c r="A328" s="3"/>
      <c r="B328" s="3"/>
      <c r="C328" s="85"/>
      <c r="D328" s="8"/>
      <c r="E328" s="2"/>
      <c r="F328" s="8"/>
      <c r="G328" s="2"/>
      <c r="H328" s="2"/>
      <c r="I328" s="8"/>
      <c r="J328" s="93"/>
      <c r="K328" s="93"/>
      <c r="L328" s="93"/>
    </row>
    <row r="329" spans="1:12" x14ac:dyDescent="0.5">
      <c r="A329" s="3"/>
      <c r="B329" s="3"/>
      <c r="C329" s="85"/>
      <c r="D329" s="8"/>
      <c r="E329" s="2"/>
      <c r="F329" s="8"/>
      <c r="G329" s="2"/>
      <c r="H329" s="2"/>
      <c r="I329" s="8"/>
      <c r="J329" s="93"/>
      <c r="K329" s="93"/>
      <c r="L329" s="93"/>
    </row>
    <row r="330" spans="1:12" x14ac:dyDescent="0.5">
      <c r="A330" s="3"/>
      <c r="B330" s="3"/>
      <c r="C330" s="85"/>
      <c r="D330" s="8"/>
      <c r="E330" s="2"/>
      <c r="F330" s="8"/>
      <c r="G330" s="2"/>
      <c r="H330" s="2"/>
      <c r="I330" s="8"/>
      <c r="J330" s="93"/>
      <c r="K330" s="93"/>
      <c r="L330" s="93"/>
    </row>
    <row r="331" spans="1:12" x14ac:dyDescent="0.5">
      <c r="A331" s="3"/>
      <c r="B331" s="3"/>
      <c r="C331" s="85"/>
      <c r="D331" s="86"/>
      <c r="E331" s="2"/>
      <c r="F331" s="8"/>
      <c r="G331" s="86"/>
      <c r="H331" s="2"/>
      <c r="I331" s="8"/>
      <c r="J331" s="94"/>
      <c r="K331" s="93"/>
      <c r="L331" s="93"/>
    </row>
    <row r="332" spans="1:12" x14ac:dyDescent="0.5">
      <c r="A332" s="3"/>
      <c r="B332" s="3"/>
      <c r="C332" s="85"/>
      <c r="D332" s="8"/>
      <c r="E332" s="2"/>
      <c r="F332" s="8"/>
      <c r="G332" s="8"/>
      <c r="H332" s="2"/>
      <c r="I332" s="8"/>
      <c r="J332" s="93"/>
      <c r="K332" s="93"/>
      <c r="L332" s="93"/>
    </row>
    <row r="333" spans="1:12" x14ac:dyDescent="0.5">
      <c r="A333" s="3"/>
      <c r="B333" s="3"/>
      <c r="C333" s="85"/>
      <c r="D333" s="86"/>
      <c r="E333" s="2"/>
      <c r="F333" s="8"/>
      <c r="G333" s="86"/>
      <c r="H333" s="2"/>
      <c r="I333" s="8"/>
      <c r="J333" s="94"/>
      <c r="K333" s="93"/>
      <c r="L333" s="93"/>
    </row>
    <row r="334" spans="1:12" x14ac:dyDescent="0.5">
      <c r="A334" s="3"/>
      <c r="B334" s="3"/>
      <c r="C334" s="85"/>
      <c r="D334" s="86"/>
      <c r="E334" s="2"/>
      <c r="F334" s="8"/>
      <c r="G334" s="86"/>
      <c r="J334" s="94"/>
      <c r="K334" s="93"/>
      <c r="L334" s="93"/>
    </row>
    <row r="335" spans="1:12" x14ac:dyDescent="0.5">
      <c r="A335" s="3"/>
      <c r="B335" s="3"/>
      <c r="C335" s="85"/>
      <c r="D335" s="86"/>
      <c r="E335" s="2"/>
      <c r="F335" s="8"/>
      <c r="G335" s="86"/>
      <c r="J335" s="94"/>
      <c r="K335" s="93"/>
      <c r="L335" s="93"/>
    </row>
    <row r="336" spans="1:12" x14ac:dyDescent="0.5">
      <c r="A336" s="3"/>
      <c r="B336" s="3"/>
      <c r="C336" s="85"/>
      <c r="D336" s="86"/>
      <c r="E336" s="2"/>
      <c r="F336" s="8"/>
      <c r="G336" s="86"/>
      <c r="J336" s="94"/>
      <c r="K336" s="93"/>
      <c r="L336" s="93"/>
    </row>
    <row r="337" spans="1:12" x14ac:dyDescent="0.5">
      <c r="A337" s="3"/>
      <c r="B337" s="3"/>
      <c r="C337" s="85"/>
      <c r="D337" s="86"/>
      <c r="E337" s="2"/>
      <c r="F337" s="8"/>
      <c r="G337" s="86"/>
      <c r="J337" s="94"/>
      <c r="K337" s="93"/>
      <c r="L337" s="93"/>
    </row>
    <row r="338" spans="1:12" x14ac:dyDescent="0.5">
      <c r="A338" s="3"/>
      <c r="B338" s="3"/>
      <c r="C338" s="85"/>
      <c r="D338" s="86"/>
      <c r="E338" s="2"/>
      <c r="F338" s="8"/>
      <c r="G338" s="86"/>
      <c r="J338" s="94"/>
      <c r="K338" s="93"/>
      <c r="L338" s="93"/>
    </row>
    <row r="339" spans="1:12" x14ac:dyDescent="0.5">
      <c r="A339" s="3"/>
      <c r="B339" s="3"/>
      <c r="C339" s="85"/>
      <c r="D339" s="86"/>
      <c r="E339" s="2"/>
      <c r="F339" s="8"/>
      <c r="G339" s="86"/>
      <c r="J339" s="94"/>
      <c r="K339" s="93"/>
      <c r="L339" s="93"/>
    </row>
    <row r="340" spans="1:12" x14ac:dyDescent="0.5">
      <c r="A340" s="3"/>
      <c r="B340" s="3"/>
      <c r="C340" s="85"/>
      <c r="D340" s="86"/>
      <c r="E340" s="2"/>
      <c r="F340" s="8"/>
      <c r="G340" s="86"/>
      <c r="J340" s="94"/>
      <c r="K340" s="93"/>
      <c r="L340" s="93"/>
    </row>
    <row r="341" spans="1:12" x14ac:dyDescent="0.5">
      <c r="A341" s="3"/>
      <c r="B341" s="3"/>
      <c r="C341" s="85"/>
      <c r="D341" s="86"/>
      <c r="E341" s="2"/>
      <c r="F341" s="8"/>
      <c r="G341" s="86"/>
      <c r="J341" s="94"/>
      <c r="K341" s="93"/>
      <c r="L341" s="93"/>
    </row>
    <row r="342" spans="1:12" x14ac:dyDescent="0.5">
      <c r="A342" s="3"/>
      <c r="B342" s="3"/>
      <c r="C342" s="85"/>
      <c r="D342" s="86"/>
      <c r="E342" s="2"/>
      <c r="F342" s="8"/>
      <c r="G342" s="86"/>
      <c r="J342" s="94"/>
      <c r="K342" s="93"/>
      <c r="L342" s="93"/>
    </row>
    <row r="343" spans="1:12" x14ac:dyDescent="0.5">
      <c r="B343" s="3"/>
      <c r="C343" s="85"/>
      <c r="D343" s="86"/>
      <c r="E343" s="2"/>
      <c r="F343" s="8"/>
      <c r="G343" s="86"/>
      <c r="J343" s="94"/>
      <c r="K343" s="93"/>
      <c r="L343" s="93"/>
    </row>
    <row r="344" spans="1:12" x14ac:dyDescent="0.5">
      <c r="B344" s="3"/>
      <c r="C344" s="85"/>
      <c r="D344" s="86"/>
      <c r="E344" s="2"/>
      <c r="F344" s="8"/>
      <c r="G344" s="86"/>
      <c r="H344" s="2"/>
      <c r="I344" s="8"/>
      <c r="J344" s="93"/>
      <c r="K344" s="93"/>
      <c r="L344" s="93"/>
    </row>
    <row r="345" spans="1:12" x14ac:dyDescent="0.5">
      <c r="B345" s="3"/>
      <c r="C345" s="85"/>
      <c r="D345" s="86"/>
      <c r="E345" s="2"/>
      <c r="F345" s="8"/>
      <c r="G345" s="86"/>
      <c r="H345" s="2"/>
      <c r="I345" s="8"/>
      <c r="J345" s="94"/>
      <c r="K345" s="93"/>
      <c r="L345" s="93"/>
    </row>
    <row r="346" spans="1:12" x14ac:dyDescent="0.5">
      <c r="B346" s="3"/>
      <c r="C346" s="85"/>
      <c r="D346" s="86"/>
      <c r="E346" s="2"/>
      <c r="F346" s="8"/>
      <c r="G346" s="86"/>
      <c r="H346" s="2"/>
      <c r="I346" s="8"/>
      <c r="J346" s="94"/>
      <c r="K346" s="93"/>
      <c r="L346" s="93"/>
    </row>
    <row r="347" spans="1:12" x14ac:dyDescent="0.5">
      <c r="B347" s="3"/>
      <c r="C347" s="85"/>
      <c r="D347" s="86"/>
      <c r="E347" s="2"/>
      <c r="F347" s="8"/>
      <c r="G347" s="86"/>
      <c r="H347" s="2"/>
      <c r="I347" s="8"/>
      <c r="J347" s="94"/>
      <c r="K347" s="93"/>
      <c r="L347" s="93"/>
    </row>
    <row r="348" spans="1:12" x14ac:dyDescent="0.5">
      <c r="B348" s="3"/>
      <c r="C348" s="85"/>
      <c r="D348" s="86"/>
      <c r="E348" s="2"/>
      <c r="F348" s="8"/>
      <c r="G348" s="86"/>
      <c r="J348" s="94"/>
      <c r="K348" s="93"/>
      <c r="L348" s="93"/>
    </row>
    <row r="349" spans="1:12" x14ac:dyDescent="0.5">
      <c r="B349" s="3"/>
      <c r="C349" s="85"/>
      <c r="D349" s="86"/>
      <c r="E349" s="2"/>
      <c r="F349" s="8"/>
      <c r="G349" s="86"/>
      <c r="J349" s="94"/>
      <c r="K349" s="93"/>
      <c r="L349" s="93"/>
    </row>
    <row r="350" spans="1:12" x14ac:dyDescent="0.5">
      <c r="B350" s="3"/>
      <c r="C350" s="85"/>
      <c r="D350" s="86"/>
      <c r="E350" s="2"/>
      <c r="F350" s="8"/>
      <c r="G350" s="86"/>
      <c r="J350" s="94"/>
      <c r="K350" s="93"/>
      <c r="L350" s="93"/>
    </row>
    <row r="351" spans="1:12" x14ac:dyDescent="0.5">
      <c r="B351" s="3"/>
      <c r="C351" s="85"/>
      <c r="D351" s="86"/>
      <c r="G351" s="86"/>
      <c r="J351" s="94"/>
      <c r="K351" s="93"/>
      <c r="L351" s="93"/>
    </row>
    <row r="352" spans="1:12" x14ac:dyDescent="0.5">
      <c r="B352" s="3"/>
      <c r="C352" s="85"/>
      <c r="D352" s="86"/>
      <c r="E352" s="2"/>
      <c r="F352" s="8"/>
      <c r="G352" s="86"/>
      <c r="J352" s="94"/>
      <c r="K352" s="93"/>
      <c r="L352" s="93"/>
    </row>
    <row r="353" spans="1:12" x14ac:dyDescent="0.5">
      <c r="B353" s="3"/>
      <c r="C353" s="85"/>
      <c r="D353" s="86"/>
      <c r="E353" s="2"/>
      <c r="F353" s="8"/>
      <c r="G353" s="86"/>
      <c r="J353" s="94"/>
      <c r="K353" s="93"/>
      <c r="L353" s="93"/>
    </row>
    <row r="354" spans="1:12" x14ac:dyDescent="0.5">
      <c r="B354" s="3"/>
      <c r="C354" s="85"/>
      <c r="D354" s="86"/>
      <c r="E354" s="2"/>
      <c r="F354" s="8"/>
      <c r="G354" s="86"/>
      <c r="J354" s="94"/>
      <c r="K354" s="93"/>
      <c r="L354" s="93"/>
    </row>
    <row r="355" spans="1:12" x14ac:dyDescent="0.5">
      <c r="B355" s="3"/>
      <c r="C355" s="85"/>
      <c r="D355" s="86"/>
      <c r="E355" s="2"/>
      <c r="F355" s="8"/>
      <c r="G355" s="86"/>
      <c r="J355" s="94"/>
      <c r="K355" s="93"/>
      <c r="L355" s="93"/>
    </row>
    <row r="356" spans="1:12" x14ac:dyDescent="0.5">
      <c r="B356" s="3"/>
      <c r="C356" s="85"/>
      <c r="D356" s="86"/>
      <c r="E356" s="2"/>
      <c r="F356" s="8"/>
      <c r="G356" s="86"/>
      <c r="J356" s="94"/>
      <c r="K356" s="93"/>
      <c r="L356" s="93"/>
    </row>
    <row r="357" spans="1:12" x14ac:dyDescent="0.5">
      <c r="B357" s="3"/>
      <c r="C357" s="85"/>
      <c r="D357" s="86"/>
      <c r="E357" s="2"/>
      <c r="F357" s="8"/>
      <c r="G357" s="86"/>
      <c r="J357" s="94"/>
      <c r="K357" s="93"/>
      <c r="L357" s="93"/>
    </row>
    <row r="358" spans="1:12" x14ac:dyDescent="0.5">
      <c r="B358" s="3"/>
      <c r="C358" s="85"/>
      <c r="D358" s="86"/>
      <c r="E358" s="2"/>
      <c r="F358" s="8"/>
      <c r="G358" s="86"/>
      <c r="J358" s="94"/>
      <c r="K358" s="93"/>
      <c r="L358" s="93"/>
    </row>
    <row r="359" spans="1:12" x14ac:dyDescent="0.5">
      <c r="A359" s="91"/>
      <c r="E359" s="2"/>
      <c r="H359" s="2"/>
      <c r="K359" s="2"/>
    </row>
    <row r="360" spans="1:12" x14ac:dyDescent="0.5">
      <c r="E360" s="2"/>
      <c r="H360" s="2"/>
      <c r="K360" s="2"/>
    </row>
    <row r="361" spans="1:12" x14ac:dyDescent="0.5">
      <c r="E361" s="2"/>
      <c r="H361" s="2"/>
      <c r="K361" s="2"/>
    </row>
    <row r="362" spans="1:12" x14ac:dyDescent="0.5">
      <c r="E362" s="2"/>
      <c r="H362" s="2"/>
      <c r="K362" s="2"/>
    </row>
    <row r="363" spans="1:12" x14ac:dyDescent="0.5">
      <c r="A363" s="3"/>
      <c r="E363" s="2"/>
      <c r="H363" s="2"/>
      <c r="K363" s="2"/>
    </row>
    <row r="364" spans="1:12" x14ac:dyDescent="0.5">
      <c r="A364" s="3"/>
      <c r="E364" s="2"/>
      <c r="H364" s="2"/>
      <c r="K364" s="2"/>
    </row>
    <row r="365" spans="1:12" x14ac:dyDescent="0.5">
      <c r="E365" s="2"/>
      <c r="H365" s="2"/>
      <c r="K365" s="2"/>
    </row>
    <row r="366" spans="1:12" x14ac:dyDescent="0.5">
      <c r="E366" s="2"/>
      <c r="H366" s="2"/>
      <c r="K366" s="2"/>
    </row>
    <row r="367" spans="1:12" x14ac:dyDescent="0.5">
      <c r="E367" s="2"/>
      <c r="H367" s="2"/>
      <c r="K367" s="2"/>
    </row>
    <row r="368" spans="1:12" x14ac:dyDescent="0.5">
      <c r="E368" s="2"/>
      <c r="H368" s="2"/>
      <c r="K368" s="2"/>
    </row>
    <row r="369" spans="1:12" x14ac:dyDescent="0.5">
      <c r="D369" s="3"/>
      <c r="E369" s="2"/>
      <c r="H369" s="2"/>
      <c r="K369" s="2"/>
    </row>
    <row r="370" spans="1:12" x14ac:dyDescent="0.5">
      <c r="E370" s="2"/>
      <c r="H370" s="2"/>
      <c r="K370" s="2"/>
    </row>
    <row r="371" spans="1:12" x14ac:dyDescent="0.5">
      <c r="E371" s="2"/>
      <c r="H371" s="2"/>
      <c r="K371" s="2"/>
    </row>
    <row r="372" spans="1:12" x14ac:dyDescent="0.5">
      <c r="E372" s="2"/>
      <c r="H372" s="2"/>
      <c r="K372" s="2"/>
    </row>
    <row r="373" spans="1:12" x14ac:dyDescent="0.5">
      <c r="E373" s="2"/>
      <c r="H373" s="2"/>
      <c r="K373" s="2"/>
    </row>
    <row r="374" spans="1:12" x14ac:dyDescent="0.5">
      <c r="A374" s="3"/>
      <c r="B374" s="3"/>
      <c r="C374" s="85"/>
      <c r="D374" s="86"/>
      <c r="E374" s="2"/>
      <c r="F374" s="8"/>
      <c r="G374" s="86"/>
      <c r="H374" s="2"/>
      <c r="I374" s="8"/>
      <c r="J374" s="94"/>
      <c r="K374" s="93"/>
      <c r="L374" s="93"/>
    </row>
    <row r="375" spans="1:12" x14ac:dyDescent="0.5">
      <c r="A375" s="3"/>
      <c r="B375" s="3"/>
      <c r="C375" s="85"/>
      <c r="D375" s="8"/>
      <c r="E375" s="88"/>
      <c r="F375" s="8"/>
      <c r="G375" s="8"/>
      <c r="H375" s="88"/>
      <c r="I375" s="89"/>
      <c r="J375" s="93"/>
      <c r="K375" s="93"/>
      <c r="L375" s="93"/>
    </row>
    <row r="376" spans="1:12" x14ac:dyDescent="0.5">
      <c r="A376" s="3"/>
      <c r="B376" s="3"/>
      <c r="C376" s="85"/>
      <c r="D376" s="8"/>
      <c r="E376" s="88"/>
      <c r="F376" s="8"/>
      <c r="G376" s="8"/>
      <c r="H376" s="88"/>
      <c r="I376" s="89"/>
      <c r="J376" s="93"/>
      <c r="K376" s="93"/>
      <c r="L376" s="93"/>
    </row>
    <row r="377" spans="1:12" x14ac:dyDescent="0.5">
      <c r="A377" s="3"/>
      <c r="B377" s="3"/>
      <c r="C377" s="85"/>
      <c r="D377" s="8"/>
      <c r="E377" s="88"/>
      <c r="F377" s="8"/>
      <c r="G377" s="8"/>
      <c r="H377" s="88"/>
      <c r="I377" s="89"/>
      <c r="J377" s="93"/>
      <c r="K377" s="93"/>
      <c r="L377" s="93"/>
    </row>
    <row r="378" spans="1:12" x14ac:dyDescent="0.5">
      <c r="A378" s="3"/>
      <c r="B378" s="3"/>
      <c r="C378" s="85"/>
      <c r="D378" s="86"/>
      <c r="E378" s="2"/>
      <c r="F378" s="8"/>
      <c r="G378" s="86"/>
      <c r="H378" s="2"/>
      <c r="I378" s="8"/>
      <c r="J378" s="94"/>
      <c r="K378" s="93"/>
      <c r="L378" s="93"/>
    </row>
    <row r="379" spans="1:12" x14ac:dyDescent="0.5">
      <c r="A379" s="3"/>
      <c r="B379" s="3"/>
      <c r="C379" s="85"/>
      <c r="D379" s="8"/>
      <c r="E379" s="2"/>
      <c r="F379" s="8"/>
      <c r="G379" s="8"/>
      <c r="H379" s="2"/>
      <c r="I379" s="8"/>
      <c r="J379" s="93"/>
      <c r="K379" s="93"/>
      <c r="L379" s="93"/>
    </row>
    <row r="380" spans="1:12" x14ac:dyDescent="0.5">
      <c r="B380" s="3"/>
      <c r="C380" s="85"/>
      <c r="D380" s="8"/>
      <c r="E380" s="2"/>
      <c r="F380" s="8"/>
      <c r="G380" s="8"/>
      <c r="H380" s="2"/>
      <c r="I380" s="8"/>
      <c r="J380" s="93"/>
      <c r="K380" s="93"/>
      <c r="L380" s="93"/>
    </row>
    <row r="381" spans="1:12" x14ac:dyDescent="0.5">
      <c r="A381" s="3"/>
      <c r="B381" s="3"/>
      <c r="C381" s="85"/>
      <c r="D381" s="8"/>
      <c r="E381" s="2"/>
      <c r="F381" s="8"/>
      <c r="G381" s="8"/>
      <c r="H381" s="2"/>
      <c r="I381" s="8"/>
      <c r="J381" s="93"/>
      <c r="K381" s="93"/>
      <c r="L381" s="93"/>
    </row>
    <row r="382" spans="1:12" x14ac:dyDescent="0.5">
      <c r="A382" s="3"/>
      <c r="B382" s="3"/>
      <c r="C382" s="85"/>
      <c r="D382" s="8"/>
      <c r="E382" s="2"/>
      <c r="F382" s="8"/>
      <c r="G382" s="8"/>
      <c r="H382" s="2"/>
      <c r="I382" s="8"/>
      <c r="J382" s="93"/>
      <c r="K382" s="93"/>
      <c r="L382" s="93"/>
    </row>
    <row r="383" spans="1:12" x14ac:dyDescent="0.5">
      <c r="A383" s="3"/>
      <c r="B383" s="3"/>
      <c r="C383" s="85"/>
      <c r="D383" s="12"/>
      <c r="E383" s="2"/>
      <c r="F383" s="8"/>
      <c r="G383" s="86"/>
      <c r="H383" s="2"/>
      <c r="I383" s="8"/>
      <c r="J383" s="94"/>
      <c r="K383" s="93"/>
      <c r="L383" s="93"/>
    </row>
    <row r="384" spans="1:12" x14ac:dyDescent="0.5">
      <c r="A384" s="3"/>
      <c r="B384" s="3"/>
      <c r="C384" s="85"/>
      <c r="D384" s="8"/>
      <c r="E384" s="2"/>
      <c r="F384" s="8"/>
      <c r="G384" s="8"/>
      <c r="H384" s="2"/>
      <c r="I384" s="8"/>
      <c r="J384" s="93"/>
      <c r="K384" s="93"/>
      <c r="L384" s="93"/>
    </row>
    <row r="385" spans="1:12" x14ac:dyDescent="0.5">
      <c r="A385" s="3"/>
      <c r="B385" s="3"/>
      <c r="C385" s="85"/>
      <c r="D385" s="12"/>
      <c r="E385" s="2"/>
      <c r="F385" s="8"/>
      <c r="G385" s="12"/>
      <c r="H385" s="2"/>
      <c r="I385" s="8"/>
      <c r="J385" s="94"/>
      <c r="K385" s="93"/>
      <c r="L385" s="93"/>
    </row>
    <row r="386" spans="1:12" x14ac:dyDescent="0.5">
      <c r="A386" s="3"/>
      <c r="B386" s="3"/>
      <c r="C386" s="85"/>
      <c r="D386" s="8"/>
      <c r="E386" s="2"/>
      <c r="F386" s="8"/>
      <c r="G386" s="8"/>
      <c r="H386" s="2"/>
      <c r="I386" s="8"/>
      <c r="J386" s="93"/>
      <c r="K386" s="93"/>
      <c r="L386" s="93"/>
    </row>
    <row r="387" spans="1:12" x14ac:dyDescent="0.5">
      <c r="B387" s="3"/>
      <c r="C387" s="85"/>
      <c r="D387" s="8"/>
      <c r="E387" s="2"/>
      <c r="F387" s="8"/>
      <c r="G387" s="8"/>
      <c r="H387" s="2"/>
      <c r="I387" s="8"/>
      <c r="J387" s="93"/>
      <c r="K387" s="93"/>
      <c r="L387" s="93"/>
    </row>
    <row r="388" spans="1:12" x14ac:dyDescent="0.5">
      <c r="B388" s="3"/>
      <c r="C388" s="85"/>
      <c r="D388" s="8"/>
      <c r="E388" s="2"/>
      <c r="F388" s="8"/>
      <c r="G388" s="8"/>
      <c r="H388" s="2"/>
      <c r="I388" s="8"/>
      <c r="J388" s="93"/>
      <c r="K388" s="93"/>
      <c r="L388" s="93"/>
    </row>
    <row r="389" spans="1:12" x14ac:dyDescent="0.5">
      <c r="B389" s="3"/>
      <c r="C389" s="85"/>
      <c r="D389" s="8"/>
      <c r="E389" s="2"/>
      <c r="F389" s="8"/>
      <c r="G389" s="8"/>
      <c r="H389" s="2"/>
      <c r="I389" s="8"/>
      <c r="J389" s="93"/>
      <c r="K389" s="93"/>
      <c r="L389" s="93"/>
    </row>
    <row r="390" spans="1:12" x14ac:dyDescent="0.5">
      <c r="B390" s="3"/>
      <c r="C390" s="85"/>
      <c r="D390" s="12"/>
      <c r="E390" s="2"/>
      <c r="F390" s="8"/>
      <c r="G390" s="86"/>
      <c r="H390" s="2"/>
      <c r="I390" s="8"/>
      <c r="J390" s="94"/>
      <c r="K390" s="93"/>
      <c r="L390" s="93"/>
    </row>
    <row r="391" spans="1:12" x14ac:dyDescent="0.5">
      <c r="B391" s="3"/>
      <c r="C391" s="85"/>
      <c r="D391" s="12"/>
      <c r="E391" s="2"/>
      <c r="F391" s="8"/>
      <c r="G391" s="12"/>
      <c r="H391" s="2"/>
      <c r="I391" s="8"/>
      <c r="J391" s="93"/>
      <c r="K391" s="93"/>
      <c r="L391" s="93"/>
    </row>
    <row r="392" spans="1:12" x14ac:dyDescent="0.5">
      <c r="A392" s="3"/>
      <c r="B392" s="3"/>
      <c r="C392" s="85"/>
      <c r="D392" s="12"/>
      <c r="E392" s="2"/>
      <c r="F392" s="8"/>
      <c r="G392" s="12"/>
      <c r="H392" s="2"/>
      <c r="I392" s="8"/>
      <c r="J392" s="94"/>
      <c r="K392" s="93"/>
      <c r="L392" s="93"/>
    </row>
    <row r="393" spans="1:12" x14ac:dyDescent="0.5">
      <c r="A393" s="3"/>
      <c r="B393" s="3"/>
      <c r="C393" s="85"/>
      <c r="D393" s="8"/>
      <c r="E393" s="2"/>
      <c r="F393" s="8"/>
      <c r="G393" s="8"/>
      <c r="H393" s="2"/>
      <c r="I393" s="8"/>
      <c r="J393" s="93"/>
      <c r="K393" s="93"/>
      <c r="L393" s="93"/>
    </row>
    <row r="394" spans="1:12" x14ac:dyDescent="0.5">
      <c r="B394" s="3"/>
      <c r="C394" s="85"/>
      <c r="D394" s="8"/>
      <c r="E394" s="2"/>
      <c r="F394" s="8"/>
      <c r="G394" s="8"/>
      <c r="H394" s="2"/>
      <c r="I394" s="8"/>
      <c r="J394" s="93"/>
      <c r="K394" s="93"/>
      <c r="L394" s="93"/>
    </row>
    <row r="395" spans="1:12" x14ac:dyDescent="0.5">
      <c r="B395" s="3"/>
      <c r="C395" s="85"/>
      <c r="D395" s="8"/>
      <c r="E395" s="2"/>
      <c r="F395" s="8"/>
      <c r="G395" s="8"/>
      <c r="H395" s="2"/>
      <c r="I395" s="8"/>
      <c r="J395" s="93"/>
      <c r="K395" s="93"/>
      <c r="L395" s="93"/>
    </row>
    <row r="396" spans="1:12" x14ac:dyDescent="0.5">
      <c r="B396" s="3"/>
      <c r="C396" s="85"/>
      <c r="D396" s="12"/>
      <c r="E396" s="2"/>
      <c r="F396" s="8"/>
      <c r="G396" s="86"/>
      <c r="H396" s="2"/>
      <c r="I396" s="8"/>
      <c r="J396" s="94"/>
      <c r="K396" s="93"/>
      <c r="L396" s="93"/>
    </row>
    <row r="397" spans="1:12" x14ac:dyDescent="0.5">
      <c r="B397" s="3"/>
      <c r="C397" s="85"/>
      <c r="D397" s="12"/>
      <c r="E397" s="2"/>
      <c r="F397" s="8"/>
      <c r="G397" s="86"/>
      <c r="H397" s="2"/>
      <c r="I397" s="8"/>
      <c r="J397" s="94"/>
      <c r="K397" s="93"/>
      <c r="L397" s="93"/>
    </row>
    <row r="398" spans="1:12" x14ac:dyDescent="0.5">
      <c r="B398" s="3"/>
      <c r="C398" s="85"/>
      <c r="D398" s="12"/>
      <c r="E398" s="2"/>
      <c r="F398" s="8"/>
      <c r="G398" s="12"/>
      <c r="H398" s="2"/>
      <c r="I398" s="8"/>
      <c r="J398" s="93"/>
      <c r="K398" s="93"/>
      <c r="L398" s="93"/>
    </row>
    <row r="399" spans="1:12" x14ac:dyDescent="0.5">
      <c r="A399" s="3"/>
      <c r="B399" s="3"/>
      <c r="C399" s="85"/>
      <c r="D399" s="12"/>
      <c r="E399" s="2"/>
      <c r="F399" s="8"/>
      <c r="G399" s="12"/>
      <c r="H399" s="2"/>
      <c r="I399" s="8"/>
      <c r="J399" s="93"/>
      <c r="K399" s="93"/>
      <c r="L399" s="93"/>
    </row>
    <row r="400" spans="1:12" x14ac:dyDescent="0.5">
      <c r="B400" s="3"/>
      <c r="C400" s="85"/>
      <c r="D400" s="8"/>
      <c r="E400" s="2"/>
      <c r="F400" s="8"/>
      <c r="G400" s="8"/>
      <c r="H400" s="2"/>
      <c r="I400" s="8"/>
      <c r="J400" s="93"/>
      <c r="K400" s="93"/>
      <c r="L400" s="93"/>
    </row>
    <row r="401" spans="1:12" x14ac:dyDescent="0.5">
      <c r="B401" s="3"/>
      <c r="C401" s="85"/>
      <c r="D401" s="8"/>
      <c r="E401" s="2"/>
      <c r="F401" s="8"/>
      <c r="G401" s="8"/>
      <c r="H401" s="2"/>
      <c r="I401" s="8"/>
      <c r="J401" s="93"/>
      <c r="K401" s="93"/>
      <c r="L401" s="93"/>
    </row>
    <row r="402" spans="1:12" x14ac:dyDescent="0.5">
      <c r="B402" s="3"/>
      <c r="C402" s="85"/>
      <c r="D402" s="12"/>
      <c r="E402" s="2"/>
      <c r="F402" s="8"/>
      <c r="G402" s="12"/>
      <c r="H402" s="2"/>
      <c r="I402" s="8"/>
      <c r="J402" s="94"/>
      <c r="K402" s="93"/>
      <c r="L402" s="93"/>
    </row>
    <row r="403" spans="1:12" x14ac:dyDescent="0.5">
      <c r="B403" s="3"/>
      <c r="C403" s="85"/>
      <c r="D403" s="8"/>
      <c r="E403" s="2"/>
      <c r="F403" s="8"/>
      <c r="G403" s="8"/>
      <c r="H403" s="2"/>
      <c r="I403" s="8"/>
      <c r="J403" s="93"/>
      <c r="K403" s="93"/>
      <c r="L403" s="93"/>
    </row>
    <row r="404" spans="1:12" x14ac:dyDescent="0.5">
      <c r="B404" s="3"/>
      <c r="C404" s="85"/>
      <c r="D404" s="8"/>
      <c r="E404" s="2"/>
      <c r="F404" s="8"/>
      <c r="G404" s="8"/>
      <c r="H404" s="2"/>
      <c r="I404" s="8"/>
      <c r="J404" s="93"/>
      <c r="K404" s="93"/>
      <c r="L404" s="93"/>
    </row>
    <row r="405" spans="1:12" x14ac:dyDescent="0.5">
      <c r="B405" s="3"/>
      <c r="C405" s="85"/>
      <c r="D405" s="8"/>
      <c r="E405" s="2"/>
      <c r="F405" s="8"/>
      <c r="G405" s="8"/>
      <c r="H405" s="2"/>
      <c r="I405" s="8"/>
      <c r="J405" s="93"/>
      <c r="K405" s="93"/>
      <c r="L405" s="93"/>
    </row>
    <row r="406" spans="1:12" x14ac:dyDescent="0.5">
      <c r="A406" s="3"/>
      <c r="B406" s="3"/>
      <c r="D406" s="12"/>
      <c r="E406" s="2"/>
      <c r="F406" s="8"/>
      <c r="G406" s="12"/>
      <c r="H406" s="2"/>
      <c r="I406" s="8"/>
      <c r="J406" s="94"/>
      <c r="K406" s="93"/>
      <c r="L406" s="93"/>
    </row>
    <row r="407" spans="1:12" x14ac:dyDescent="0.5">
      <c r="A407" s="91"/>
      <c r="E407" s="2"/>
      <c r="H407" s="2"/>
      <c r="K407" s="2"/>
    </row>
    <row r="408" spans="1:12" x14ac:dyDescent="0.5">
      <c r="A408" s="3"/>
      <c r="E408" s="2"/>
      <c r="H408" s="2"/>
      <c r="K408" s="2"/>
    </row>
    <row r="409" spans="1:12" x14ac:dyDescent="0.5">
      <c r="E409" s="2"/>
      <c r="H409" s="2"/>
      <c r="K409" s="2"/>
    </row>
  </sheetData>
  <mergeCells count="33">
    <mergeCell ref="M5:O5"/>
    <mergeCell ref="P5:R5"/>
    <mergeCell ref="A1:R1"/>
    <mergeCell ref="G4:I4"/>
    <mergeCell ref="E5:F6"/>
    <mergeCell ref="H5:I6"/>
    <mergeCell ref="K5:L6"/>
    <mergeCell ref="B4:B7"/>
    <mergeCell ref="Q6:R6"/>
    <mergeCell ref="A57:R57"/>
    <mergeCell ref="D60:F60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E165:F165"/>
    <mergeCell ref="H165:I165"/>
    <mergeCell ref="K165:L165"/>
    <mergeCell ref="A103:L103"/>
    <mergeCell ref="D107:F107"/>
    <mergeCell ref="G107:I107"/>
    <mergeCell ref="E109:F109"/>
    <mergeCell ref="H109:I109"/>
    <mergeCell ref="A159:L159"/>
    <mergeCell ref="K109:L109"/>
    <mergeCell ref="D163:F163"/>
    <mergeCell ref="G163:I163"/>
  </mergeCells>
  <phoneticPr fontId="4" type="noConversion"/>
  <pageMargins left="0.118110236220472" right="0.118110236220472" top="0.196850393700787" bottom="0.196850393700787" header="0" footer="0"/>
  <pageSetup scale="43" orientation="landscape" r:id="rId1"/>
  <headerFooter alignWithMargins="0"/>
  <rowBreaks count="3" manualBreakCount="3">
    <brk id="55" max="17" man="1"/>
    <brk id="100" max="17" man="1"/>
    <brk id="15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2025-09-15T06:28:53Z</cp:lastPrinted>
  <dcterms:created xsi:type="dcterms:W3CDTF">2007-02-04T08:24:33Z</dcterms:created>
  <dcterms:modified xsi:type="dcterms:W3CDTF">2025-09-15T06:28:58Z</dcterms:modified>
</cp:coreProperties>
</file>