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JUN, 2025\"/>
    </mc:Choice>
  </mc:AlternateContent>
  <xr:revisionPtr revIDLastSave="0" documentId="13_ncr:1_{F8B7EBF0-7E99-4AAD-BC4A-8B87624BCA0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1" l="1"/>
  <c r="E201" i="1"/>
  <c r="F184" i="1"/>
  <c r="E184" i="1"/>
  <c r="I184" i="1"/>
  <c r="H184" i="1"/>
  <c r="F179" i="1"/>
  <c r="E179" i="1"/>
  <c r="F172" i="1"/>
  <c r="E172" i="1"/>
  <c r="D172" i="1"/>
  <c r="F168" i="1"/>
  <c r="E168" i="1"/>
  <c r="E151" i="1" s="1"/>
  <c r="F153" i="1"/>
  <c r="E153" i="1"/>
  <c r="F145" i="1"/>
  <c r="E145" i="1"/>
  <c r="F130" i="1"/>
  <c r="E130" i="1"/>
  <c r="F115" i="1"/>
  <c r="F114" i="1" s="1"/>
  <c r="E115" i="1"/>
  <c r="D115" i="1"/>
  <c r="E114" i="1"/>
  <c r="F151" i="1" l="1"/>
  <c r="E97" i="1" l="1"/>
  <c r="E80" i="1"/>
  <c r="E75" i="1"/>
  <c r="E68" i="1"/>
  <c r="D68" i="1"/>
  <c r="E49" i="1"/>
  <c r="E41" i="1"/>
  <c r="E10" i="1"/>
  <c r="E47" i="1" l="1"/>
  <c r="F95" i="1"/>
  <c r="F94" i="1"/>
  <c r="F93" i="1"/>
  <c r="F92" i="1"/>
  <c r="F91" i="1"/>
  <c r="F90" i="1"/>
  <c r="F89" i="1"/>
  <c r="F88" i="1"/>
  <c r="F87" i="1"/>
  <c r="F86" i="1"/>
  <c r="F85" i="1"/>
  <c r="F83" i="1"/>
  <c r="F82" i="1"/>
  <c r="F81" i="1"/>
  <c r="F79" i="1"/>
  <c r="F78" i="1"/>
  <c r="F77" i="1"/>
  <c r="F76" i="1"/>
  <c r="F74" i="1"/>
  <c r="F73" i="1"/>
  <c r="F72" i="1"/>
  <c r="F71" i="1"/>
  <c r="F70" i="1"/>
  <c r="F69" i="1"/>
  <c r="F67" i="1"/>
  <c r="F66" i="1"/>
  <c r="F65" i="1"/>
  <c r="F53" i="1"/>
  <c r="F52" i="1"/>
  <c r="F51" i="1"/>
  <c r="F50" i="1"/>
  <c r="F48" i="1"/>
  <c r="F45" i="1"/>
  <c r="F44" i="1"/>
  <c r="F43" i="1"/>
  <c r="F42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8" i="1"/>
  <c r="I179" i="1"/>
  <c r="H179" i="1"/>
  <c r="I172" i="1"/>
  <c r="H172" i="1"/>
  <c r="G172" i="1"/>
  <c r="I168" i="1"/>
  <c r="H168" i="1"/>
  <c r="I153" i="1"/>
  <c r="H153" i="1"/>
  <c r="I145" i="1"/>
  <c r="H145" i="1"/>
  <c r="I130" i="1"/>
  <c r="H130" i="1"/>
  <c r="I115" i="1"/>
  <c r="I114" i="1" s="1"/>
  <c r="H115" i="1"/>
  <c r="H114" i="1" s="1"/>
  <c r="G115" i="1"/>
  <c r="L80" i="1"/>
  <c r="K80" i="1"/>
  <c r="I80" i="1"/>
  <c r="H80" i="1"/>
  <c r="L75" i="1"/>
  <c r="K75" i="1"/>
  <c r="I75" i="1"/>
  <c r="H75" i="1"/>
  <c r="L68" i="1"/>
  <c r="K68" i="1"/>
  <c r="J68" i="1"/>
  <c r="I68" i="1"/>
  <c r="H68" i="1"/>
  <c r="H47" i="1" s="1"/>
  <c r="G68" i="1"/>
  <c r="L64" i="1"/>
  <c r="K64" i="1"/>
  <c r="I64" i="1"/>
  <c r="H64" i="1"/>
  <c r="L49" i="1"/>
  <c r="K49" i="1"/>
  <c r="I49" i="1"/>
  <c r="H49" i="1"/>
  <c r="L41" i="1"/>
  <c r="K41" i="1"/>
  <c r="I41" i="1"/>
  <c r="H41" i="1"/>
  <c r="L26" i="1"/>
  <c r="K26" i="1"/>
  <c r="I26" i="1"/>
  <c r="H26" i="1"/>
  <c r="L11" i="1"/>
  <c r="L10" i="1" s="1"/>
  <c r="K11" i="1"/>
  <c r="J11" i="1"/>
  <c r="K10" i="1"/>
  <c r="I11" i="1"/>
  <c r="I10" i="1" s="1"/>
  <c r="H11" i="1"/>
  <c r="H10" i="1" s="1"/>
  <c r="G11" i="1"/>
  <c r="H97" i="1" l="1"/>
  <c r="L47" i="1"/>
  <c r="L97" i="1" s="1"/>
  <c r="K47" i="1"/>
  <c r="K97" i="1" s="1"/>
  <c r="H151" i="1"/>
  <c r="H201" i="1" s="1"/>
  <c r="I151" i="1"/>
  <c r="I201" i="1" s="1"/>
  <c r="I47" i="1"/>
  <c r="I97" i="1" s="1"/>
  <c r="L149" i="1"/>
  <c r="K149" i="1"/>
  <c r="J149" i="1"/>
  <c r="J199" i="1" l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95" i="1" l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E64" i="1" l="1"/>
  <c r="P77" i="1" l="1"/>
  <c r="Q97" i="1" l="1"/>
  <c r="O44" i="1" l="1"/>
  <c r="N44" i="1"/>
  <c r="M44" i="1"/>
  <c r="J131" i="1" l="1"/>
  <c r="L148" i="1" l="1"/>
  <c r="K148" i="1"/>
  <c r="J148" i="1"/>
  <c r="L137" i="1"/>
  <c r="N14" i="1"/>
  <c r="F11" i="1"/>
  <c r="F49" i="1" l="1"/>
  <c r="F80" i="1" l="1"/>
  <c r="F10" i="1" l="1"/>
  <c r="F75" i="1"/>
  <c r="F41" i="1"/>
  <c r="F68" i="1"/>
  <c r="F64" i="1"/>
  <c r="F26" i="1"/>
  <c r="F47" i="1" l="1"/>
  <c r="F97" i="1" l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M87" i="1"/>
  <c r="N95" i="1"/>
  <c r="N94" i="1"/>
  <c r="N92" i="1"/>
  <c r="N91" i="1"/>
  <c r="N90" i="1"/>
  <c r="N89" i="1"/>
  <c r="N88" i="1"/>
  <c r="N87" i="1"/>
  <c r="N86" i="1"/>
  <c r="N85" i="1"/>
  <c r="O53" i="1" l="1"/>
  <c r="O52" i="1"/>
  <c r="O51" i="1"/>
  <c r="O48" i="1" l="1"/>
  <c r="O89" i="1"/>
  <c r="O50" i="1"/>
  <c r="O90" i="1"/>
  <c r="O91" i="1"/>
  <c r="O88" i="1"/>
  <c r="O92" i="1"/>
  <c r="O85" i="1"/>
  <c r="O86" i="1"/>
  <c r="O94" i="1"/>
  <c r="O87" i="1"/>
  <c r="O95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L131" i="1" l="1"/>
  <c r="K131" i="1"/>
  <c r="L121" i="1"/>
  <c r="K121" i="1"/>
  <c r="J121" i="1"/>
  <c r="O70" i="1" l="1"/>
  <c r="N70" i="1"/>
  <c r="M70" i="1"/>
  <c r="O97" i="1" l="1"/>
  <c r="M92" i="1"/>
  <c r="L134" i="1" l="1"/>
  <c r="K134" i="1"/>
  <c r="J134" i="1"/>
  <c r="P36" i="1" l="1"/>
  <c r="M36" i="1"/>
  <c r="J140" i="1"/>
  <c r="Q36" i="1" l="1"/>
  <c r="N26" i="1" l="1"/>
  <c r="M94" i="1" l="1"/>
  <c r="Q71" i="1"/>
  <c r="M37" i="1"/>
  <c r="P18" i="1"/>
  <c r="P50" i="1"/>
  <c r="O21" i="1" l="1"/>
  <c r="L187" i="1" l="1"/>
  <c r="K187" i="1"/>
  <c r="M95" i="1" l="1"/>
  <c r="M91" i="1"/>
  <c r="M89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O24" i="1" l="1"/>
  <c r="O23" i="1"/>
  <c r="O20" i="1"/>
  <c r="O18" i="1"/>
  <c r="O16" i="1"/>
  <c r="O15" i="1"/>
  <c r="O14" i="1"/>
  <c r="O13" i="1"/>
  <c r="O12" i="1"/>
  <c r="O11" i="1"/>
  <c r="M11" i="1" l="1"/>
  <c r="Q11" i="1"/>
  <c r="N11" i="1"/>
  <c r="N10" i="1" l="1"/>
  <c r="R11" i="1"/>
  <c r="P11" i="1"/>
  <c r="O41" i="1" l="1"/>
  <c r="O10" i="1"/>
  <c r="K112" i="1" l="1"/>
  <c r="J116" i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4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O64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<sst xmlns="http://schemas.openxmlformats.org/spreadsheetml/2006/main" count="536" uniqueCount="132">
  <si>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</si>
  <si>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</si>
  <si>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</si>
  <si>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</si>
  <si>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</si>
  <si>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</si>
  <si>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</si>
  <si>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</si>
  <si>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</si>
  <si>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</si>
  <si>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</si>
  <si>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</si>
  <si>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</si>
  <si>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</si>
  <si>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</si>
  <si>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</si>
  <si>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</si>
  <si>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</si>
  <si>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</si>
  <si>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</si>
  <si>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</si>
  <si>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</si>
  <si>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 xml:space="preserve">        -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</si>
  <si>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</si>
  <si>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</si>
  <si>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</si>
  <si>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</si>
  <si>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</si>
  <si>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</si>
  <si>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</si>
  <si>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</si>
  <si>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</si>
  <si>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</si>
  <si>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</si>
  <si>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</si>
  <si>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</si>
  <si>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</si>
  <si>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</si>
  <si>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</si>
  <si>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</si>
  <si>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</si>
  <si>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</si>
  <si>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</si>
  <si>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</si>
  <si>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</si>
  <si>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</si>
  <si>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</si>
  <si>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</si>
  <si>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</si>
  <si>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</si>
  <si>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</si>
  <si>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</si>
  <si>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</si>
  <si>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</si>
  <si>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</si>
  <si>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</si>
  <si>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</si>
  <si>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</si>
  <si>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</si>
  <si>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</si>
  <si>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</si>
  <si>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</si>
  <si>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</si>
  <si>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</si>
  <si>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</si>
  <si>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</si>
  <si>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</si>
  <si>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</si>
  <si>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</si>
  <si>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</si>
  <si>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</si>
  <si>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</si>
  <si>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</si>
  <si>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</si>
  <si>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</si>
  <si>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</si>
  <si>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</si>
  <si>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</si>
  <si>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</si>
  <si>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</si>
  <si>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</si>
  <si>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</si>
  <si>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</si>
  <si>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</si>
  <si>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</si>
  <si>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</si>
  <si>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</si>
  <si>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</si>
  <si>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</si>
  <si>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</si>
  <si>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</si>
  <si>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</si>
  <si>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</si>
  <si>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</si>
  <si>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</si>
  <si>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</si>
  <si>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</si>
  <si>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</si>
  <si>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</si>
  <si>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</si>
  <si>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</si>
  <si>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</si>
  <si>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</si>
  <si>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</si>
  <si>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</si>
  <si>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</si>
  <si>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      (**) QUANTITY DATA HAS BEEN ESTIMATED WHERE EVER IT IS FOUND NECESSARY.</t>
  </si>
  <si>
    <t xml:space="preserve">       ( **) QUANTITY DATA HAS BEEN ESTIMATED WHERE EVER IT IS FOUND NECESSARY.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</si>
  <si>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</si>
  <si>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</si>
  <si>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</si>
  <si>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</si>
  <si>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</si>
  <si>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</si>
  <si>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</si>
  <si>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</si>
  <si>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</si>
  <si>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NOTE:-  SOME DIFFERENCE MAY OCCUR IN PERCENTAGE CHANGE WITH  RESPECT TO RUPEES &amp; DOLLARS.</t>
  </si>
  <si>
    <t>-</t>
  </si>
  <si>
    <t>STATEMENT SHOWING EXPORTS OF SELECTED COMMODITIES DURING THE MONTH OF JUNE, 2025</t>
  </si>
  <si>
    <t xml:space="preserve">                   JUNE, 2025  ( R)</t>
  </si>
  <si>
    <t xml:space="preserve">                   JUNE,2024</t>
  </si>
  <si>
    <t xml:space="preserve">  % CHANGE IN JUNE,2025 OVER</t>
  </si>
  <si>
    <t>JUNE,2024</t>
  </si>
  <si>
    <t>STATEMENT SHOWING EXPORTS OF SELECTED COMMODITIES DURING THE PERIOD JULY - JUNE,    2024 - 2025</t>
  </si>
  <si>
    <t xml:space="preserve">    JULY - JUNE,   2024 - 2025 </t>
  </si>
  <si>
    <t xml:space="preserve">     JULY - JUNE,   2023 - 2024</t>
  </si>
  <si>
    <t>% CHANGE IN  JULY - JUNE, 2024 - 2025</t>
  </si>
  <si>
    <t xml:space="preserve">           OVER JULY - JUNE, 2023 - 2024</t>
  </si>
  <si>
    <t xml:space="preserve">                   MAY, 2025  ( F)</t>
  </si>
  <si>
    <t xml:space="preserve">        MAY,2025</t>
  </si>
  <si>
    <t xml:space="preserve">  RUPEE VALUE  CONVERTED INTO US DOLLAR ON THE BASIS OF MONTHLY  BANKS' FLOATING AVERAGE EXCHANGE RATE PROVIDED BY SBP. JUNE, 2025 (1$=Rs.283.000136) , MAY, 2025 (1$=Rs.281.666293) AND JUNE,2024 (1$=Rs.278.438722).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</si>
</sst>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10" fillId="0" borderId="0" xfId="5" applyNumberFormat="1" applyFont="1"/>
    <xf numFmtId="3" fontId="11" fillId="0" borderId="0" xfId="0" applyNumberFormat="1" applyFont="1"/>
    <xf numFmtId="37" fontId="8" fillId="0" borderId="0" xfId="0" applyNumberFormat="1" applyFont="1"/>
    <xf numFmtId="166" fontId="11" fillId="0" borderId="0" xfId="1" applyNumberFormat="1" applyFont="1" applyFill="1"/>
    <xf numFmtId="41" fontId="11" fillId="0" borderId="0" xfId="2" applyFont="1" applyFill="1"/>
    <xf numFmtId="41" fontId="8" fillId="0" borderId="0" xfId="2" applyFont="1" applyFill="1"/>
    <xf numFmtId="37" fontId="8" fillId="0" borderId="0" xfId="0" applyNumberFormat="1" applyFont="1" applyAlignment="1">
      <alignment horizontal="center"/>
    </xf>
    <xf numFmtId="3" fontId="10" fillId="0" borderId="0" xfId="6" applyNumberFormat="1" applyFont="1"/>
    <xf numFmtId="167" fontId="11" fillId="0" borderId="0" xfId="1" applyNumberFormat="1" applyFont="1" applyFill="1"/>
    <xf numFmtId="166" fontId="11" fillId="0" borderId="0" xfId="1" applyNumberFormat="1" applyFont="1" applyFill="1" applyBorder="1"/>
    <xf numFmtId="3" fontId="11" fillId="0" borderId="0" xfId="0" applyNumberFormat="1" applyFont="1" applyAlignment="1">
      <alignment horizontal="center"/>
    </xf>
    <xf numFmtId="43" fontId="11" fillId="0" borderId="0" xfId="1" applyFont="1" applyFill="1" applyBorder="1"/>
    <xf numFmtId="3" fontId="8" fillId="0" borderId="6" xfId="0" applyNumberFormat="1" applyFont="1" applyBorder="1"/>
    <xf numFmtId="166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1" fillId="0" borderId="0" xfId="1" applyNumberFormat="1" applyFont="1" applyFill="1" applyBorder="1"/>
    <xf numFmtId="3" fontId="11" fillId="0" borderId="0" xfId="1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166" fontId="11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center"/>
    </xf>
    <xf numFmtId="3" fontId="10" fillId="0" borderId="1" xfId="5" applyNumberFormat="1" applyFont="1" applyBorder="1"/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0" fontId="8" fillId="0" borderId="0" xfId="0" applyFont="1" applyAlignment="1">
      <alignment horizontal="center"/>
    </xf>
    <xf numFmtId="37" fontId="11" fillId="0" borderId="0" xfId="0" applyNumberFormat="1" applyFont="1" applyAlignment="1">
      <alignment horizontal="right"/>
    </xf>
    <xf numFmtId="3" fontId="11" fillId="0" borderId="0" xfId="2" applyNumberFormat="1" applyFont="1" applyFill="1" applyBorder="1"/>
    <xf numFmtId="3" fontId="11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7" fontId="11" fillId="0" borderId="0" xfId="0" applyNumberFormat="1" applyFont="1" applyAlignment="1">
      <alignment horizontal="left"/>
    </xf>
    <xf numFmtId="3" fontId="11" fillId="0" borderId="0" xfId="6" applyNumberFormat="1" applyFont="1"/>
    <xf numFmtId="0" fontId="0" fillId="0" borderId="8" xfId="0" applyBorder="1"/>
    <xf numFmtId="37" fontId="9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2" fontId="11" fillId="0" borderId="0" xfId="0" applyNumberFormat="1" applyFont="1"/>
    <xf numFmtId="1" fontId="11" fillId="0" borderId="0" xfId="0" applyNumberFormat="1" applyFont="1"/>
    <xf numFmtId="0" fontId="11" fillId="0" borderId="8" xfId="0" applyFont="1" applyBorder="1"/>
    <xf numFmtId="37" fontId="11" fillId="0" borderId="8" xfId="0" applyNumberFormat="1" applyFont="1" applyBorder="1" applyAlignment="1">
      <alignment horizontal="left"/>
    </xf>
    <xf numFmtId="165" fontId="11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zoomScale="70" zoomScaleNormal="70" workbookViewId="0">
      <selection sqref="A1:R1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101" t="s">
        <v>119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3" x14ac:dyDescent="0.5">
      <c r="E2" s="2"/>
      <c r="H2" s="2"/>
      <c r="K2" s="2"/>
      <c r="O2" s="26" t="s">
        <v>103</v>
      </c>
    </row>
    <row r="3" spans="1:23" x14ac:dyDescent="0.5">
      <c r="E3" s="2"/>
      <c r="H3" s="2"/>
      <c r="K3" s="2"/>
      <c r="O3" s="26" t="s">
        <v>109</v>
      </c>
    </row>
    <row r="4" spans="1:23" x14ac:dyDescent="0.5">
      <c r="A4" s="27"/>
      <c r="B4" s="106" t="s">
        <v>95</v>
      </c>
      <c r="C4" s="28" t="s">
        <v>92</v>
      </c>
      <c r="D4" s="29" t="s">
        <v>120</v>
      </c>
      <c r="E4" s="30"/>
      <c r="F4" s="31"/>
      <c r="G4" s="103" t="s">
        <v>129</v>
      </c>
      <c r="H4" s="104"/>
      <c r="I4" s="105"/>
      <c r="J4" s="29" t="s">
        <v>121</v>
      </c>
      <c r="K4" s="30"/>
      <c r="L4" s="31"/>
      <c r="M4" s="32"/>
      <c r="N4" s="33" t="s">
        <v>122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7"/>
      <c r="C5" s="12" t="s">
        <v>93</v>
      </c>
      <c r="D5" s="38" t="s">
        <v>94</v>
      </c>
      <c r="E5" s="109" t="s">
        <v>98</v>
      </c>
      <c r="F5" s="110"/>
      <c r="G5" s="38"/>
      <c r="H5" s="109" t="s">
        <v>98</v>
      </c>
      <c r="I5" s="110"/>
      <c r="J5" s="39"/>
      <c r="K5" s="109" t="s">
        <v>98</v>
      </c>
      <c r="L5" s="110"/>
      <c r="M5" s="99" t="s">
        <v>130</v>
      </c>
      <c r="N5" s="100"/>
      <c r="O5" s="102"/>
      <c r="P5" s="99" t="s">
        <v>123</v>
      </c>
      <c r="Q5" s="100"/>
      <c r="R5" s="100"/>
      <c r="S5" s="15"/>
    </row>
    <row r="6" spans="1:23" x14ac:dyDescent="0.5">
      <c r="A6" s="40" t="s">
        <v>2</v>
      </c>
      <c r="B6" s="107"/>
      <c r="C6" s="12" t="s">
        <v>96</v>
      </c>
      <c r="D6" s="41" t="s">
        <v>97</v>
      </c>
      <c r="E6" s="111"/>
      <c r="F6" s="112"/>
      <c r="G6" s="41" t="s">
        <v>97</v>
      </c>
      <c r="H6" s="111"/>
      <c r="I6" s="112"/>
      <c r="J6" s="42" t="s">
        <v>97</v>
      </c>
      <c r="K6" s="111"/>
      <c r="L6" s="112"/>
      <c r="M6" s="42" t="s">
        <v>97</v>
      </c>
      <c r="N6" s="99" t="s">
        <v>98</v>
      </c>
      <c r="O6" s="102"/>
      <c r="P6" s="42" t="s">
        <v>97</v>
      </c>
      <c r="Q6" s="99" t="s">
        <v>98</v>
      </c>
      <c r="R6" s="100"/>
      <c r="S6" s="15"/>
    </row>
    <row r="7" spans="1:23" x14ac:dyDescent="0.5">
      <c r="A7" s="43"/>
      <c r="B7" s="108"/>
      <c r="C7" s="44" t="s">
        <v>99</v>
      </c>
      <c r="D7" s="38"/>
      <c r="E7" s="45" t="s">
        <v>100</v>
      </c>
      <c r="F7" s="46" t="s">
        <v>101</v>
      </c>
      <c r="G7" s="38"/>
      <c r="H7" s="45" t="s">
        <v>100</v>
      </c>
      <c r="I7" s="46" t="s">
        <v>101</v>
      </c>
      <c r="J7" s="47"/>
      <c r="K7" s="45" t="s">
        <v>100</v>
      </c>
      <c r="L7" s="46" t="s">
        <v>102</v>
      </c>
      <c r="M7" s="48"/>
      <c r="N7" s="49" t="s">
        <v>104</v>
      </c>
      <c r="O7" s="50" t="s">
        <v>102</v>
      </c>
      <c r="P7" s="48"/>
      <c r="Q7" s="47" t="s">
        <v>104</v>
      </c>
      <c r="R7" s="51" t="s">
        <v>102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701121</v>
      </c>
      <c r="F8" s="7">
        <f>ROUND(E8/283.000136*1000,0)</f>
        <v>2477458</v>
      </c>
      <c r="G8" s="53"/>
      <c r="H8" s="7">
        <v>752392</v>
      </c>
      <c r="I8" s="7">
        <v>2671217</v>
      </c>
      <c r="J8" s="16"/>
      <c r="K8" s="7">
        <v>712281.29332199995</v>
      </c>
      <c r="L8" s="7">
        <v>2558126.4920000001</v>
      </c>
      <c r="M8" s="54"/>
      <c r="N8" s="55">
        <f>ROUND(E8/H8*100-100,2)</f>
        <v>-6.81</v>
      </c>
      <c r="O8" s="55">
        <f>ROUND(F8/I8*100-100,2)</f>
        <v>-7.25</v>
      </c>
      <c r="P8" s="54"/>
      <c r="Q8" s="55">
        <f>ROUND(E8/K8*100-100,2)</f>
        <v>-1.57</v>
      </c>
      <c r="R8" s="55">
        <f>ROUND(F8/L8*100-100,2)</f>
        <v>-3.15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12" t="s">
        <v>5</v>
      </c>
      <c r="B10" s="3" t="s">
        <v>6</v>
      </c>
      <c r="C10" s="52"/>
      <c r="D10" s="57"/>
      <c r="E10" s="7">
        <f>SUM(E11,E14:E24)</f>
        <v>104056.0853910702</v>
      </c>
      <c r="F10" s="7">
        <f>SUM(F11,F14:F24)</f>
        <v>367690</v>
      </c>
      <c r="G10" s="57"/>
      <c r="H10" s="7">
        <f>SUM(H11,H14:H24)</f>
        <v>164636</v>
      </c>
      <c r="I10" s="7">
        <f>SUM(I11,I14:I24)</f>
        <v>584507</v>
      </c>
      <c r="J10" s="57"/>
      <c r="K10" s="7">
        <f>SUM(K11,K14:K24)</f>
        <v>151462.44420699999</v>
      </c>
      <c r="L10" s="7">
        <f>SUM(L11,L14:L24)</f>
        <v>543970.58100000001</v>
      </c>
      <c r="M10" s="54"/>
      <c r="N10" s="55">
        <f t="shared" ref="N10:O16" si="0">ROUND(E10/H10*100-100,2)</f>
        <v>-36.799999999999997</v>
      </c>
      <c r="O10" s="55">
        <f t="shared" si="0"/>
        <v>-37.090000000000003</v>
      </c>
      <c r="P10" s="54"/>
      <c r="Q10" s="55">
        <f t="shared" ref="Q10:R16" si="1">ROUND(E10/K10*100-100,2)</f>
        <v>-31.3</v>
      </c>
      <c r="R10" s="55">
        <f t="shared" si="1"/>
        <v>-32.409999999999997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v>272752.18637050001</v>
      </c>
      <c r="E11" s="7">
        <v>42395.530119511299</v>
      </c>
      <c r="F11" s="7">
        <f t="shared" ref="F11" si="2">SUM(F12:F13)</f>
        <v>149807</v>
      </c>
      <c r="G11" s="7">
        <f t="shared" ref="G11:L11" si="3">SUM(G12:G13)</f>
        <v>458981</v>
      </c>
      <c r="H11" s="7">
        <f t="shared" si="3"/>
        <v>67389</v>
      </c>
      <c r="I11" s="7">
        <f t="shared" si="3"/>
        <v>239251</v>
      </c>
      <c r="J11" s="7">
        <f t="shared" si="3"/>
        <v>433739</v>
      </c>
      <c r="K11" s="7">
        <f t="shared" si="3"/>
        <v>84581.477864999993</v>
      </c>
      <c r="L11" s="7">
        <f t="shared" si="3"/>
        <v>303770.522</v>
      </c>
      <c r="M11" s="55">
        <f t="shared" ref="M11:M16" si="4">ROUND(D11/G11*100-100,2)</f>
        <v>-40.57</v>
      </c>
      <c r="N11" s="55">
        <f t="shared" si="0"/>
        <v>-37.090000000000003</v>
      </c>
      <c r="O11" s="55">
        <f t="shared" si="0"/>
        <v>-37.39</v>
      </c>
      <c r="P11" s="55">
        <f t="shared" ref="P11:P16" si="5">ROUND(D11/J11*100-100,2)</f>
        <v>-37.119999999999997</v>
      </c>
      <c r="Q11" s="55">
        <f t="shared" si="1"/>
        <v>-49.88</v>
      </c>
      <c r="R11" s="55">
        <f t="shared" si="1"/>
        <v>-50.68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8">
        <v>47516.476163500003</v>
      </c>
      <c r="E12" s="6">
        <v>13763.745110498716</v>
      </c>
      <c r="F12" s="7">
        <f t="shared" ref="F12:F24" si="6">ROUND(E12/283.000136*1000,0)</f>
        <v>48635</v>
      </c>
      <c r="G12" s="21">
        <v>58502</v>
      </c>
      <c r="H12" s="6">
        <v>16682</v>
      </c>
      <c r="I12" s="7">
        <v>59226</v>
      </c>
      <c r="J12" s="7">
        <v>94895</v>
      </c>
      <c r="K12" s="7">
        <v>28705.393874000001</v>
      </c>
      <c r="L12" s="7">
        <v>103094.121</v>
      </c>
      <c r="M12" s="55">
        <f t="shared" si="4"/>
        <v>-18.78</v>
      </c>
      <c r="N12" s="55">
        <f t="shared" si="0"/>
        <v>-17.489999999999998</v>
      </c>
      <c r="O12" s="55">
        <f t="shared" si="0"/>
        <v>-17.88</v>
      </c>
      <c r="P12" s="55">
        <f t="shared" si="5"/>
        <v>-49.93</v>
      </c>
      <c r="Q12" s="55">
        <f t="shared" si="1"/>
        <v>-52.05</v>
      </c>
      <c r="R12" s="55">
        <f t="shared" si="1"/>
        <v>-52.82</v>
      </c>
      <c r="S12" s="15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58">
        <v>225235.71020700003</v>
      </c>
      <c r="E13" s="6">
        <v>28631.785009012583</v>
      </c>
      <c r="F13" s="7">
        <f t="shared" si="6"/>
        <v>101172</v>
      </c>
      <c r="G13" s="21">
        <v>400479</v>
      </c>
      <c r="H13" s="6">
        <v>50707</v>
      </c>
      <c r="I13" s="7">
        <v>180025</v>
      </c>
      <c r="J13" s="7">
        <v>338844</v>
      </c>
      <c r="K13" s="7">
        <v>55876.083991</v>
      </c>
      <c r="L13" s="7">
        <v>200676.40100000001</v>
      </c>
      <c r="M13" s="55">
        <f t="shared" si="4"/>
        <v>-43.76</v>
      </c>
      <c r="N13" s="55">
        <f t="shared" si="0"/>
        <v>-43.53</v>
      </c>
      <c r="O13" s="55">
        <f t="shared" si="0"/>
        <v>-43.8</v>
      </c>
      <c r="P13" s="55">
        <f t="shared" si="5"/>
        <v>-33.53</v>
      </c>
      <c r="Q13" s="55">
        <f t="shared" si="1"/>
        <v>-48.76</v>
      </c>
      <c r="R13" s="55">
        <f t="shared" si="1"/>
        <v>-49.58</v>
      </c>
      <c r="S13" s="15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17637.542513300003</v>
      </c>
      <c r="E14" s="6">
        <v>10762.823150237402</v>
      </c>
      <c r="F14" s="7">
        <f t="shared" si="6"/>
        <v>38031</v>
      </c>
      <c r="G14" s="6">
        <v>26826</v>
      </c>
      <c r="H14" s="6">
        <v>15908</v>
      </c>
      <c r="I14" s="7">
        <v>56480</v>
      </c>
      <c r="J14" s="7">
        <v>14718.352000000001</v>
      </c>
      <c r="K14" s="7">
        <v>8644.013723</v>
      </c>
      <c r="L14" s="7">
        <v>31044.605</v>
      </c>
      <c r="M14" s="55">
        <f t="shared" si="4"/>
        <v>-34.25</v>
      </c>
      <c r="N14" s="55">
        <f t="shared" si="0"/>
        <v>-32.340000000000003</v>
      </c>
      <c r="O14" s="55">
        <f t="shared" si="0"/>
        <v>-32.659999999999997</v>
      </c>
      <c r="P14" s="55">
        <f t="shared" si="5"/>
        <v>19.829999999999998</v>
      </c>
      <c r="Q14" s="55">
        <f t="shared" si="1"/>
        <v>24.51</v>
      </c>
      <c r="R14" s="55">
        <f t="shared" si="1"/>
        <v>22.5</v>
      </c>
      <c r="S14" s="15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42310.464201700001</v>
      </c>
      <c r="E15" s="6">
        <v>10350.647748320211</v>
      </c>
      <c r="F15" s="7">
        <f t="shared" si="6"/>
        <v>36575</v>
      </c>
      <c r="G15" s="6">
        <v>21142</v>
      </c>
      <c r="H15" s="6">
        <v>3620</v>
      </c>
      <c r="I15" s="7">
        <v>12852</v>
      </c>
      <c r="J15" s="7">
        <v>70450.047000000006</v>
      </c>
      <c r="K15" s="7">
        <v>13570.721151</v>
      </c>
      <c r="L15" s="7">
        <v>48738.692000000003</v>
      </c>
      <c r="M15" s="55">
        <f t="shared" si="4"/>
        <v>100.13</v>
      </c>
      <c r="N15" s="55">
        <f t="shared" si="0"/>
        <v>185.93</v>
      </c>
      <c r="O15" s="55">
        <f t="shared" si="0"/>
        <v>184.59</v>
      </c>
      <c r="P15" s="55">
        <f t="shared" si="5"/>
        <v>-39.94</v>
      </c>
      <c r="Q15" s="55">
        <f t="shared" si="1"/>
        <v>-23.73</v>
      </c>
      <c r="R15" s="55">
        <f t="shared" si="1"/>
        <v>-24.96</v>
      </c>
      <c r="S15" s="15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51140.671413500007</v>
      </c>
      <c r="E16" s="6">
        <v>4105.7680034852983</v>
      </c>
      <c r="F16" s="7">
        <f t="shared" si="6"/>
        <v>14508</v>
      </c>
      <c r="G16" s="6">
        <v>128902</v>
      </c>
      <c r="H16" s="6">
        <v>9069</v>
      </c>
      <c r="I16" s="7">
        <v>32197</v>
      </c>
      <c r="J16" s="7">
        <v>68874.678</v>
      </c>
      <c r="K16" s="7">
        <v>5760.7471850000002</v>
      </c>
      <c r="L16" s="7">
        <v>20689.464</v>
      </c>
      <c r="M16" s="55">
        <f t="shared" si="4"/>
        <v>-60.33</v>
      </c>
      <c r="N16" s="55">
        <f t="shared" si="0"/>
        <v>-54.73</v>
      </c>
      <c r="O16" s="55">
        <f t="shared" si="0"/>
        <v>-54.94</v>
      </c>
      <c r="P16" s="55">
        <f t="shared" si="5"/>
        <v>-25.75</v>
      </c>
      <c r="Q16" s="55">
        <f t="shared" si="1"/>
        <v>-28.73</v>
      </c>
      <c r="R16" s="55">
        <f t="shared" si="1"/>
        <v>-29.88</v>
      </c>
      <c r="S16" s="15"/>
      <c r="T16" s="9"/>
      <c r="U16" s="9"/>
      <c r="W16" s="11"/>
    </row>
    <row r="17" spans="1:23" x14ac:dyDescent="0.5">
      <c r="A17" s="8"/>
      <c r="B17" s="3" t="s">
        <v>105</v>
      </c>
      <c r="C17" s="12" t="s">
        <v>9</v>
      </c>
      <c r="D17" s="6">
        <v>0</v>
      </c>
      <c r="E17" s="7">
        <v>0</v>
      </c>
      <c r="F17" s="7">
        <f t="shared" si="6"/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15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2338.2660000000001</v>
      </c>
      <c r="E18" s="6">
        <v>2259.6836732461006</v>
      </c>
      <c r="F18" s="7">
        <f t="shared" si="6"/>
        <v>7985</v>
      </c>
      <c r="G18" s="6">
        <v>1869</v>
      </c>
      <c r="H18" s="6">
        <v>1934</v>
      </c>
      <c r="I18" s="7">
        <v>6867</v>
      </c>
      <c r="J18" s="7">
        <v>681.15800000000002</v>
      </c>
      <c r="K18" s="7">
        <v>550.43864199999996</v>
      </c>
      <c r="L18" s="7">
        <v>1976.873</v>
      </c>
      <c r="M18" s="55">
        <f t="shared" ref="M18:O18" si="7">ROUND(D18/G18*100-100,2)</f>
        <v>25.11</v>
      </c>
      <c r="N18" s="55">
        <f t="shared" si="7"/>
        <v>16.84</v>
      </c>
      <c r="O18" s="55">
        <f t="shared" si="7"/>
        <v>16.28</v>
      </c>
      <c r="P18" s="55">
        <f>ROUND(D18/J18*100-100,2)</f>
        <v>243.28</v>
      </c>
      <c r="Q18" s="55">
        <f>ROUND(E18/K18*100-100,2)</f>
        <v>310.52</v>
      </c>
      <c r="R18" s="55">
        <f>ROUND(F18/L18*100-100,2)</f>
        <v>303.92</v>
      </c>
      <c r="S18" s="15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f t="shared" si="6"/>
        <v>0</v>
      </c>
      <c r="G19" s="7">
        <v>0</v>
      </c>
      <c r="H19" s="7">
        <v>0</v>
      </c>
      <c r="I19" s="7">
        <v>0</v>
      </c>
      <c r="J19" s="6">
        <v>0</v>
      </c>
      <c r="K19" s="6">
        <v>0</v>
      </c>
      <c r="L19" s="7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15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2301.0823764999968</v>
      </c>
      <c r="E20" s="6">
        <v>2408.973772194096</v>
      </c>
      <c r="F20" s="7">
        <f t="shared" si="6"/>
        <v>8512</v>
      </c>
      <c r="G20" s="6">
        <v>2499</v>
      </c>
      <c r="H20" s="6">
        <v>2458</v>
      </c>
      <c r="I20" s="7">
        <v>8725</v>
      </c>
      <c r="J20" s="7">
        <v>2703.2759999999998</v>
      </c>
      <c r="K20" s="7">
        <v>2012.1100819999999</v>
      </c>
      <c r="L20" s="7">
        <v>7226.42</v>
      </c>
      <c r="M20" s="55">
        <f t="shared" ref="M20:O21" si="8">ROUND(D20/G20*100-100,2)</f>
        <v>-7.92</v>
      </c>
      <c r="N20" s="55">
        <f t="shared" si="8"/>
        <v>-1.99</v>
      </c>
      <c r="O20" s="55">
        <f t="shared" si="8"/>
        <v>-2.44</v>
      </c>
      <c r="P20" s="55">
        <f t="shared" ref="P20:R21" si="9">ROUND(D20/J20*100-100,2)</f>
        <v>-14.88</v>
      </c>
      <c r="Q20" s="55">
        <f t="shared" si="9"/>
        <v>19.72</v>
      </c>
      <c r="R20" s="55">
        <f t="shared" si="9"/>
        <v>17.79</v>
      </c>
      <c r="S20" s="15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59">
        <v>7766.2195324000004</v>
      </c>
      <c r="E21" s="6">
        <v>2349.6174854488991</v>
      </c>
      <c r="F21" s="7">
        <f t="shared" si="6"/>
        <v>8303</v>
      </c>
      <c r="G21" s="59">
        <v>12271</v>
      </c>
      <c r="H21" s="6">
        <v>3731</v>
      </c>
      <c r="I21" s="7">
        <v>13246</v>
      </c>
      <c r="J21" s="7">
        <v>5550.8109999999997</v>
      </c>
      <c r="K21" s="7">
        <v>2302.9473710000002</v>
      </c>
      <c r="L21" s="7">
        <v>8270.9279999999999</v>
      </c>
      <c r="M21" s="55">
        <f t="shared" si="8"/>
        <v>-36.71</v>
      </c>
      <c r="N21" s="55">
        <f t="shared" si="8"/>
        <v>-37.020000000000003</v>
      </c>
      <c r="O21" s="55">
        <f t="shared" si="8"/>
        <v>-37.32</v>
      </c>
      <c r="P21" s="55">
        <f t="shared" si="9"/>
        <v>39.909999999999997</v>
      </c>
      <c r="Q21" s="55">
        <f t="shared" si="9"/>
        <v>2.0299999999999998</v>
      </c>
      <c r="R21" s="55">
        <f t="shared" si="9"/>
        <v>0.39</v>
      </c>
      <c r="S21" s="15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f t="shared" si="6"/>
        <v>0</v>
      </c>
      <c r="G22" s="7">
        <v>7955</v>
      </c>
      <c r="H22" s="7">
        <v>1153</v>
      </c>
      <c r="I22" s="7">
        <v>4094</v>
      </c>
      <c r="J22" s="7">
        <v>0</v>
      </c>
      <c r="K22" s="7">
        <v>0</v>
      </c>
      <c r="L22" s="7">
        <v>0</v>
      </c>
      <c r="M22" s="55">
        <v>100</v>
      </c>
      <c r="N22" s="55">
        <v>100</v>
      </c>
      <c r="O22" s="55">
        <v>100</v>
      </c>
      <c r="P22" s="55">
        <v>100</v>
      </c>
      <c r="Q22" s="55">
        <v>100</v>
      </c>
      <c r="R22" s="55">
        <v>100</v>
      </c>
      <c r="S22" s="15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6212.6896587000001</v>
      </c>
      <c r="E23" s="6">
        <v>8065.9940452219034</v>
      </c>
      <c r="F23" s="7">
        <f t="shared" si="6"/>
        <v>28502</v>
      </c>
      <c r="G23" s="6">
        <v>9441</v>
      </c>
      <c r="H23" s="6">
        <v>11394</v>
      </c>
      <c r="I23" s="7">
        <v>40450</v>
      </c>
      <c r="J23" s="7">
        <v>7953.4089999999997</v>
      </c>
      <c r="K23" s="7">
        <v>10030.221691999999</v>
      </c>
      <c r="L23" s="7">
        <v>36023.101000000002</v>
      </c>
      <c r="M23" s="55">
        <f>ROUND(D23/G23*100-100,2)</f>
        <v>-34.19</v>
      </c>
      <c r="N23" s="55">
        <f>ROUND(E23/H23*100-100,2)</f>
        <v>-29.21</v>
      </c>
      <c r="O23" s="55">
        <f>ROUND(F23/I23*100-100,2)</f>
        <v>-29.54</v>
      </c>
      <c r="P23" s="55">
        <f>ROUND(D23/J23*100-100,2)</f>
        <v>-21.89</v>
      </c>
      <c r="Q23" s="55">
        <f>ROUND(E23/K23*100-100,2)</f>
        <v>-19.579999999999998</v>
      </c>
      <c r="R23" s="55">
        <f>ROUND(F23/L23*100-100,2)</f>
        <v>-20.88</v>
      </c>
      <c r="S23" s="15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54"/>
      <c r="E24" s="6">
        <v>21357.04739340501</v>
      </c>
      <c r="F24" s="7">
        <f t="shared" si="6"/>
        <v>75467</v>
      </c>
      <c r="G24" s="54" t="s">
        <v>118</v>
      </c>
      <c r="H24" s="6">
        <v>47980</v>
      </c>
      <c r="I24" s="7">
        <v>170345</v>
      </c>
      <c r="J24" s="54"/>
      <c r="K24" s="7">
        <v>24009.766496</v>
      </c>
      <c r="L24" s="7">
        <v>86229.975999999995</v>
      </c>
      <c r="M24" s="54" t="s">
        <v>4</v>
      </c>
      <c r="N24" s="55">
        <f>ROUND(E24/H24*100-100,2)</f>
        <v>-55.49</v>
      </c>
      <c r="O24" s="55">
        <f>ROUND(F24/I24*100-100,2)</f>
        <v>-55.7</v>
      </c>
      <c r="P24" s="54" t="s">
        <v>4</v>
      </c>
      <c r="Q24" s="55">
        <f>ROUND(E24/K24*100-100,2)</f>
        <v>-11.05</v>
      </c>
      <c r="R24" s="55">
        <f>ROUND(F24/L24*100-100,2)</f>
        <v>-12.48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4"/>
      <c r="K25" s="7"/>
      <c r="L25" s="7"/>
      <c r="M25" s="55"/>
      <c r="N25" s="55"/>
      <c r="O25" s="55"/>
      <c r="P25" s="55"/>
      <c r="Q25" s="55"/>
      <c r="R25" s="55"/>
      <c r="S25" s="15"/>
      <c r="T25" s="9"/>
      <c r="U25" s="9"/>
      <c r="W25" s="11"/>
    </row>
    <row r="26" spans="1:23" x14ac:dyDescent="0.5">
      <c r="A26" s="12" t="s">
        <v>23</v>
      </c>
      <c r="B26" s="3" t="s">
        <v>24</v>
      </c>
      <c r="C26" s="12"/>
      <c r="D26" s="57"/>
      <c r="E26" s="7">
        <v>430645.91922953556</v>
      </c>
      <c r="F26" s="7">
        <f t="shared" ref="F26:L26" si="10">SUM(F27:F39)</f>
        <v>1521716</v>
      </c>
      <c r="G26" s="57"/>
      <c r="H26" s="7">
        <f t="shared" si="10"/>
        <v>431210</v>
      </c>
      <c r="I26" s="7">
        <f t="shared" si="10"/>
        <v>1530927</v>
      </c>
      <c r="J26" s="57"/>
      <c r="K26" s="7">
        <f t="shared" si="10"/>
        <v>393828.29226100002</v>
      </c>
      <c r="L26" s="7">
        <f t="shared" si="10"/>
        <v>1414416.5620000002</v>
      </c>
      <c r="M26" s="54"/>
      <c r="N26" s="55">
        <f>ROUND(E26/H26*100-100,2)</f>
        <v>-0.13</v>
      </c>
      <c r="O26" s="55">
        <f>ROUND(F26/I26*100-100,2)</f>
        <v>-0.6</v>
      </c>
      <c r="P26" s="54"/>
      <c r="Q26" s="55">
        <f>ROUND(E26/K26*100-100,2)</f>
        <v>9.35</v>
      </c>
      <c r="R26" s="55">
        <f>ROUND(F26/L26*100-100,2)</f>
        <v>7.59</v>
      </c>
      <c r="S26" s="15"/>
      <c r="T26" s="9"/>
      <c r="U26" s="9"/>
      <c r="W26" s="11"/>
    </row>
    <row r="27" spans="1:23" x14ac:dyDescent="0.5">
      <c r="A27" s="8"/>
      <c r="B27" s="3" t="s">
        <v>25</v>
      </c>
      <c r="C27" s="12" t="s">
        <v>9</v>
      </c>
      <c r="D27" s="7">
        <v>0</v>
      </c>
      <c r="E27" s="7">
        <v>0</v>
      </c>
      <c r="F27" s="7">
        <f t="shared" ref="F27:F39" si="11">ROUND(E27/283.000136*1000,0)</f>
        <v>0</v>
      </c>
      <c r="G27" s="7">
        <v>0</v>
      </c>
      <c r="H27" s="7">
        <v>0</v>
      </c>
      <c r="I27" s="7">
        <v>0</v>
      </c>
      <c r="J27" s="6">
        <v>0</v>
      </c>
      <c r="K27" s="6">
        <v>0</v>
      </c>
      <c r="L27" s="6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15"/>
      <c r="T27" s="9"/>
      <c r="U27" s="9"/>
      <c r="W27" s="11"/>
    </row>
    <row r="28" spans="1:23" x14ac:dyDescent="0.5">
      <c r="A28" s="8"/>
      <c r="B28" s="3" t="s">
        <v>26</v>
      </c>
      <c r="C28" s="12" t="s">
        <v>9</v>
      </c>
      <c r="D28" s="6">
        <v>24857.738659799994</v>
      </c>
      <c r="E28" s="6">
        <v>17592.71471633108</v>
      </c>
      <c r="F28" s="7">
        <f t="shared" si="11"/>
        <v>62165</v>
      </c>
      <c r="G28" s="6">
        <v>15992</v>
      </c>
      <c r="H28" s="6">
        <v>11976</v>
      </c>
      <c r="I28" s="7">
        <v>42518</v>
      </c>
      <c r="J28" s="7">
        <v>16318.537</v>
      </c>
      <c r="K28" s="7">
        <v>12618.027225</v>
      </c>
      <c r="L28" s="7">
        <v>45317.063999999998</v>
      </c>
      <c r="M28" s="55">
        <f t="shared" ref="M28:M37" si="12">ROUND(D28/G28*100-100,2)</f>
        <v>55.44</v>
      </c>
      <c r="N28" s="55">
        <f t="shared" ref="N28:N37" si="13">ROUND(E28/H28*100-100,2)</f>
        <v>46.9</v>
      </c>
      <c r="O28" s="55">
        <f t="shared" ref="O28:O37" si="14">ROUND(F28/I28*100-100,2)</f>
        <v>46.21</v>
      </c>
      <c r="P28" s="55">
        <f t="shared" ref="P28:R29" si="15">ROUND(D28/J28*100-100,2)</f>
        <v>52.33</v>
      </c>
      <c r="Q28" s="55">
        <f t="shared" si="15"/>
        <v>39.43</v>
      </c>
      <c r="R28" s="55">
        <f t="shared" si="15"/>
        <v>37.18</v>
      </c>
      <c r="S28" s="15"/>
      <c r="T28" s="9"/>
      <c r="U28" s="9"/>
      <c r="W28" s="11"/>
    </row>
    <row r="29" spans="1:23" x14ac:dyDescent="0.5">
      <c r="A29" s="8"/>
      <c r="B29" s="3" t="s">
        <v>114</v>
      </c>
      <c r="C29" s="12" t="s">
        <v>9</v>
      </c>
      <c r="D29" s="6">
        <v>22726.7594212</v>
      </c>
      <c r="E29" s="6">
        <v>34720.739157031603</v>
      </c>
      <c r="F29" s="7">
        <f t="shared" si="11"/>
        <v>122688</v>
      </c>
      <c r="G29" s="6">
        <v>25471</v>
      </c>
      <c r="H29" s="6">
        <v>38147</v>
      </c>
      <c r="I29" s="7">
        <v>135435</v>
      </c>
      <c r="J29" s="7">
        <v>25029.512999999999</v>
      </c>
      <c r="K29" s="7">
        <v>37625.525199999996</v>
      </c>
      <c r="L29" s="7">
        <v>135130.40299999999</v>
      </c>
      <c r="M29" s="55">
        <f t="shared" si="12"/>
        <v>-10.77</v>
      </c>
      <c r="N29" s="55">
        <f t="shared" si="13"/>
        <v>-8.98</v>
      </c>
      <c r="O29" s="55">
        <f t="shared" si="14"/>
        <v>-9.41</v>
      </c>
      <c r="P29" s="55">
        <f t="shared" si="15"/>
        <v>-9.1999999999999993</v>
      </c>
      <c r="Q29" s="55">
        <f t="shared" si="15"/>
        <v>-7.72</v>
      </c>
      <c r="R29" s="55">
        <f t="shared" si="15"/>
        <v>-9.2100000000000009</v>
      </c>
      <c r="S29" s="15"/>
      <c r="T29" s="9"/>
      <c r="U29" s="9"/>
      <c r="W29" s="11"/>
    </row>
    <row r="30" spans="1:23" x14ac:dyDescent="0.5">
      <c r="A30" s="8"/>
      <c r="B30" s="3" t="s">
        <v>28</v>
      </c>
      <c r="C30" s="12" t="s">
        <v>9</v>
      </c>
      <c r="D30" s="7">
        <v>0</v>
      </c>
      <c r="E30" s="7">
        <v>0</v>
      </c>
      <c r="F30" s="7">
        <f t="shared" si="11"/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15"/>
      <c r="T30" s="9"/>
      <c r="U30" s="9"/>
      <c r="W30" s="11"/>
    </row>
    <row r="31" spans="1:23" x14ac:dyDescent="0.5">
      <c r="A31" s="8"/>
      <c r="B31" s="3" t="s">
        <v>29</v>
      </c>
      <c r="C31" s="12" t="s">
        <v>9</v>
      </c>
      <c r="D31" s="7">
        <v>1282.3403348000002</v>
      </c>
      <c r="E31" s="7">
        <v>952.48987530919965</v>
      </c>
      <c r="F31" s="7">
        <f t="shared" si="11"/>
        <v>3366</v>
      </c>
      <c r="G31" s="7">
        <v>1178</v>
      </c>
      <c r="H31" s="7">
        <v>869</v>
      </c>
      <c r="I31" s="7">
        <v>3085</v>
      </c>
      <c r="J31" s="7">
        <v>605.899</v>
      </c>
      <c r="K31" s="7">
        <v>451.20891699999999</v>
      </c>
      <c r="L31" s="7">
        <v>1620.4960000000001</v>
      </c>
      <c r="M31" s="55">
        <f t="shared" si="12"/>
        <v>8.86</v>
      </c>
      <c r="N31" s="55">
        <f t="shared" si="13"/>
        <v>9.61</v>
      </c>
      <c r="O31" s="55">
        <f t="shared" si="14"/>
        <v>9.11</v>
      </c>
      <c r="P31" s="55">
        <f t="shared" ref="P31:R37" si="16">ROUND(D31/J31*100-100,2)</f>
        <v>111.64</v>
      </c>
      <c r="Q31" s="55">
        <f t="shared" si="16"/>
        <v>111.1</v>
      </c>
      <c r="R31" s="55">
        <f t="shared" si="16"/>
        <v>107.71</v>
      </c>
      <c r="S31" s="15"/>
      <c r="T31" s="9"/>
      <c r="U31" s="9"/>
      <c r="W31" s="11"/>
    </row>
    <row r="32" spans="1:23" x14ac:dyDescent="0.5">
      <c r="A32" s="8"/>
      <c r="B32" s="3" t="s">
        <v>30</v>
      </c>
      <c r="C32" s="12" t="s">
        <v>31</v>
      </c>
      <c r="D32" s="59">
        <v>24765</v>
      </c>
      <c r="E32" s="6">
        <v>128799.71333157326</v>
      </c>
      <c r="F32" s="7">
        <f t="shared" si="11"/>
        <v>455122</v>
      </c>
      <c r="G32" s="59">
        <v>24508</v>
      </c>
      <c r="H32" s="6">
        <v>123121</v>
      </c>
      <c r="I32" s="7">
        <v>437118</v>
      </c>
      <c r="J32" s="7">
        <v>22995.882000000001</v>
      </c>
      <c r="K32" s="7">
        <v>119052.98029799999</v>
      </c>
      <c r="L32" s="7">
        <v>427573.30900000001</v>
      </c>
      <c r="M32" s="55">
        <f>ROUND(D32/G32*100-100,2)</f>
        <v>1.05</v>
      </c>
      <c r="N32" s="55">
        <f t="shared" si="13"/>
        <v>4.6100000000000003</v>
      </c>
      <c r="O32" s="55">
        <f t="shared" si="14"/>
        <v>4.12</v>
      </c>
      <c r="P32" s="55">
        <f t="shared" si="16"/>
        <v>7.69</v>
      </c>
      <c r="Q32" s="55">
        <f t="shared" si="16"/>
        <v>8.19</v>
      </c>
      <c r="R32" s="55">
        <f t="shared" si="16"/>
        <v>6.44</v>
      </c>
      <c r="S32" s="15"/>
      <c r="T32" s="9"/>
      <c r="U32" s="9"/>
      <c r="W32" s="11"/>
    </row>
    <row r="33" spans="1:23" x14ac:dyDescent="0.5">
      <c r="A33" s="8"/>
      <c r="B33" s="3" t="s">
        <v>32</v>
      </c>
      <c r="C33" s="12" t="s">
        <v>9</v>
      </c>
      <c r="D33" s="6">
        <v>44401.652455899988</v>
      </c>
      <c r="E33" s="6">
        <v>77355.390958623684</v>
      </c>
      <c r="F33" s="7">
        <f t="shared" si="11"/>
        <v>273340</v>
      </c>
      <c r="G33" s="6">
        <v>40861</v>
      </c>
      <c r="H33" s="6">
        <v>75937</v>
      </c>
      <c r="I33" s="7">
        <v>269599</v>
      </c>
      <c r="J33" s="7">
        <v>39551.315999999999</v>
      </c>
      <c r="K33" s="7">
        <v>65289.671544999997</v>
      </c>
      <c r="L33" s="7">
        <v>234484.94699999999</v>
      </c>
      <c r="M33" s="55">
        <f t="shared" si="12"/>
        <v>8.67</v>
      </c>
      <c r="N33" s="55">
        <f t="shared" si="13"/>
        <v>1.87</v>
      </c>
      <c r="O33" s="55">
        <f t="shared" si="14"/>
        <v>1.39</v>
      </c>
      <c r="P33" s="55">
        <f t="shared" si="16"/>
        <v>12.26</v>
      </c>
      <c r="Q33" s="55">
        <f t="shared" si="16"/>
        <v>18.48</v>
      </c>
      <c r="R33" s="55">
        <f t="shared" si="16"/>
        <v>16.57</v>
      </c>
      <c r="S33" s="15"/>
      <c r="T33" s="9"/>
      <c r="U33" s="9"/>
      <c r="W33" s="11"/>
    </row>
    <row r="34" spans="1:23" x14ac:dyDescent="0.5">
      <c r="A34" s="8"/>
      <c r="B34" s="3" t="s">
        <v>33</v>
      </c>
      <c r="C34" s="12" t="s">
        <v>9</v>
      </c>
      <c r="D34" s="6">
        <v>18313.434901799963</v>
      </c>
      <c r="E34" s="6">
        <v>24674.175559302977</v>
      </c>
      <c r="F34" s="7">
        <f t="shared" si="11"/>
        <v>87188</v>
      </c>
      <c r="G34" s="6">
        <v>17550</v>
      </c>
      <c r="H34" s="6">
        <v>25939</v>
      </c>
      <c r="I34" s="7">
        <v>92093</v>
      </c>
      <c r="J34" s="7">
        <v>17807.958999999999</v>
      </c>
      <c r="K34" s="7">
        <v>24272.283685999999</v>
      </c>
      <c r="L34" s="7">
        <v>87172.775999999998</v>
      </c>
      <c r="M34" s="55">
        <f t="shared" si="12"/>
        <v>4.3499999999999996</v>
      </c>
      <c r="N34" s="55">
        <f t="shared" si="13"/>
        <v>-4.88</v>
      </c>
      <c r="O34" s="55">
        <f t="shared" si="14"/>
        <v>-5.33</v>
      </c>
      <c r="P34" s="55">
        <f t="shared" si="16"/>
        <v>2.84</v>
      </c>
      <c r="Q34" s="55">
        <f t="shared" si="16"/>
        <v>1.66</v>
      </c>
      <c r="R34" s="55">
        <f t="shared" si="16"/>
        <v>0.02</v>
      </c>
      <c r="S34" s="15"/>
      <c r="T34" s="9"/>
      <c r="U34" s="9"/>
      <c r="W34" s="11"/>
    </row>
    <row r="35" spans="1:23" x14ac:dyDescent="0.5">
      <c r="A35" s="8"/>
      <c r="B35" s="3" t="s">
        <v>34</v>
      </c>
      <c r="C35" s="12" t="s">
        <v>9</v>
      </c>
      <c r="D35" s="6">
        <v>2233.3349839999996</v>
      </c>
      <c r="E35" s="6">
        <v>2009.5750898590998</v>
      </c>
      <c r="F35" s="7">
        <f t="shared" si="11"/>
        <v>7101</v>
      </c>
      <c r="G35" s="6">
        <v>2027</v>
      </c>
      <c r="H35" s="6">
        <v>2470</v>
      </c>
      <c r="I35" s="7">
        <v>8769</v>
      </c>
      <c r="J35" s="7">
        <v>2696.05</v>
      </c>
      <c r="K35" s="7">
        <v>2808.947705</v>
      </c>
      <c r="L35" s="7">
        <v>10088.210999999999</v>
      </c>
      <c r="M35" s="55">
        <f t="shared" si="12"/>
        <v>10.18</v>
      </c>
      <c r="N35" s="55">
        <f t="shared" si="13"/>
        <v>-18.64</v>
      </c>
      <c r="O35" s="55">
        <f t="shared" si="14"/>
        <v>-19.02</v>
      </c>
      <c r="P35" s="55">
        <f t="shared" si="16"/>
        <v>-17.16</v>
      </c>
      <c r="Q35" s="55">
        <f t="shared" si="16"/>
        <v>-28.46</v>
      </c>
      <c r="R35" s="55">
        <f t="shared" si="16"/>
        <v>-29.61</v>
      </c>
      <c r="S35" s="15"/>
      <c r="T35" s="9"/>
      <c r="U35" s="9"/>
      <c r="W35" s="11"/>
    </row>
    <row r="36" spans="1:23" x14ac:dyDescent="0.5">
      <c r="A36" s="8"/>
      <c r="B36" s="3" t="s">
        <v>35</v>
      </c>
      <c r="C36" s="12" t="s">
        <v>31</v>
      </c>
      <c r="D36" s="6">
        <v>7100</v>
      </c>
      <c r="E36" s="6">
        <v>101915.00686251304</v>
      </c>
      <c r="F36" s="7">
        <f t="shared" si="11"/>
        <v>360124</v>
      </c>
      <c r="G36" s="6">
        <v>7247</v>
      </c>
      <c r="H36" s="6">
        <v>105420</v>
      </c>
      <c r="I36" s="7">
        <v>374273</v>
      </c>
      <c r="J36" s="7">
        <v>6315.1940000000004</v>
      </c>
      <c r="K36" s="7">
        <v>90431.660012000095</v>
      </c>
      <c r="L36" s="7">
        <v>324781.20400000003</v>
      </c>
      <c r="M36" s="55">
        <f t="shared" si="12"/>
        <v>-2.0299999999999998</v>
      </c>
      <c r="N36" s="55">
        <f t="shared" si="13"/>
        <v>-3.32</v>
      </c>
      <c r="O36" s="55">
        <f t="shared" si="14"/>
        <v>-3.78</v>
      </c>
      <c r="P36" s="55">
        <f t="shared" si="16"/>
        <v>12.43</v>
      </c>
      <c r="Q36" s="55">
        <f t="shared" si="16"/>
        <v>12.7</v>
      </c>
      <c r="R36" s="55">
        <f t="shared" si="16"/>
        <v>10.88</v>
      </c>
      <c r="S36" s="15"/>
      <c r="T36" s="9"/>
      <c r="U36" s="9"/>
      <c r="W36" s="11"/>
    </row>
    <row r="37" spans="1:23" x14ac:dyDescent="0.5">
      <c r="A37" s="8"/>
      <c r="B37" s="3" t="s">
        <v>36</v>
      </c>
      <c r="C37" s="12" t="s">
        <v>9</v>
      </c>
      <c r="D37" s="6">
        <v>7024.5459931999985</v>
      </c>
      <c r="E37" s="6">
        <v>9567.4890770788988</v>
      </c>
      <c r="F37" s="7">
        <f t="shared" si="11"/>
        <v>33807</v>
      </c>
      <c r="G37" s="6">
        <v>7161</v>
      </c>
      <c r="H37" s="6">
        <v>9815</v>
      </c>
      <c r="I37" s="7">
        <v>34846</v>
      </c>
      <c r="J37" s="7">
        <v>6792.4070000000002</v>
      </c>
      <c r="K37" s="7">
        <v>8738.3126439999996</v>
      </c>
      <c r="L37" s="7">
        <v>31383.29</v>
      </c>
      <c r="M37" s="55">
        <f t="shared" si="12"/>
        <v>-1.91</v>
      </c>
      <c r="N37" s="55">
        <f t="shared" si="13"/>
        <v>-2.52</v>
      </c>
      <c r="O37" s="55">
        <f t="shared" si="14"/>
        <v>-2.98</v>
      </c>
      <c r="P37" s="55">
        <f t="shared" si="16"/>
        <v>3.42</v>
      </c>
      <c r="Q37" s="55">
        <f t="shared" si="16"/>
        <v>9.49</v>
      </c>
      <c r="R37" s="55">
        <f t="shared" si="16"/>
        <v>7.72</v>
      </c>
      <c r="S37" s="15"/>
      <c r="T37" s="9"/>
      <c r="U37" s="9"/>
      <c r="W37" s="11"/>
    </row>
    <row r="38" spans="1:23" x14ac:dyDescent="0.5">
      <c r="A38" s="8"/>
      <c r="B38" s="3" t="s">
        <v>108</v>
      </c>
      <c r="C38" s="12" t="s">
        <v>38</v>
      </c>
      <c r="D38" s="54" t="s">
        <v>118</v>
      </c>
      <c r="E38" s="6">
        <v>17694.396882859612</v>
      </c>
      <c r="F38" s="7">
        <f t="shared" si="11"/>
        <v>62524</v>
      </c>
      <c r="G38" s="54" t="s">
        <v>118</v>
      </c>
      <c r="H38" s="6">
        <v>19895</v>
      </c>
      <c r="I38" s="7">
        <v>70632</v>
      </c>
      <c r="J38" s="54" t="s">
        <v>118</v>
      </c>
      <c r="K38" s="7">
        <v>16598.162823999999</v>
      </c>
      <c r="L38" s="7">
        <v>59611.559000000001</v>
      </c>
      <c r="M38" s="54" t="s">
        <v>4</v>
      </c>
      <c r="N38" s="55">
        <f>ROUND(E38/H38*100-100,2)</f>
        <v>-11.06</v>
      </c>
      <c r="O38" s="55">
        <f>ROUND(F38/I38*100-100,2)</f>
        <v>-11.48</v>
      </c>
      <c r="P38" s="54" t="s">
        <v>4</v>
      </c>
      <c r="Q38" s="55">
        <f>ROUND(E38/K38*100-100,2)</f>
        <v>6.6</v>
      </c>
      <c r="R38" s="55">
        <f>ROUND(F38/L38*100-100,2)</f>
        <v>4.8899999999999997</v>
      </c>
      <c r="S38" s="15"/>
      <c r="W38" s="11"/>
    </row>
    <row r="39" spans="1:23" x14ac:dyDescent="0.5">
      <c r="A39" s="8"/>
      <c r="B39" s="3" t="s">
        <v>39</v>
      </c>
      <c r="C39" s="12" t="s">
        <v>38</v>
      </c>
      <c r="D39" s="54" t="s">
        <v>118</v>
      </c>
      <c r="E39" s="6">
        <v>15364.227719053097</v>
      </c>
      <c r="F39" s="7">
        <f t="shared" si="11"/>
        <v>54291</v>
      </c>
      <c r="G39" s="54" t="s">
        <v>118</v>
      </c>
      <c r="H39" s="6">
        <v>17621</v>
      </c>
      <c r="I39" s="7">
        <v>62559</v>
      </c>
      <c r="J39" s="54" t="s">
        <v>118</v>
      </c>
      <c r="K39" s="7">
        <v>15941.512205000001</v>
      </c>
      <c r="L39" s="7">
        <v>57253.303</v>
      </c>
      <c r="M39" s="54" t="s">
        <v>4</v>
      </c>
      <c r="N39" s="55">
        <f>ROUND(E39/H39*100-100,2)</f>
        <v>-12.81</v>
      </c>
      <c r="O39" s="55">
        <f>ROUND(F39/I39*100-100,2)</f>
        <v>-13.22</v>
      </c>
      <c r="P39" s="54" t="s">
        <v>4</v>
      </c>
      <c r="Q39" s="55">
        <f>ROUND(E39/K39*100-100,2)</f>
        <v>-3.62</v>
      </c>
      <c r="R39" s="55">
        <f>ROUND(F39/L39*100-100,2)</f>
        <v>-5.17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5"/>
      <c r="N40" s="55"/>
      <c r="O40" s="55"/>
      <c r="P40" s="55"/>
      <c r="Q40" s="55"/>
      <c r="R40" s="55"/>
      <c r="S40" s="15"/>
      <c r="T40" s="9"/>
      <c r="U40" s="9"/>
      <c r="W40" s="11"/>
    </row>
    <row r="41" spans="1:23" x14ac:dyDescent="0.5">
      <c r="A41" s="12" t="s">
        <v>40</v>
      </c>
      <c r="B41" s="3" t="s">
        <v>41</v>
      </c>
      <c r="C41" s="12"/>
      <c r="D41" s="54"/>
      <c r="E41" s="7">
        <f t="shared" ref="E41:L41" si="17">SUM(E42:E45)</f>
        <v>17495.733905477402</v>
      </c>
      <c r="F41" s="7">
        <f t="shared" si="17"/>
        <v>61822</v>
      </c>
      <c r="G41" s="54"/>
      <c r="H41" s="7">
        <f t="shared" si="17"/>
        <v>5486</v>
      </c>
      <c r="I41" s="7">
        <f t="shared" si="17"/>
        <v>19476</v>
      </c>
      <c r="J41" s="54"/>
      <c r="K41" s="7">
        <f t="shared" si="17"/>
        <v>20579.033646999997</v>
      </c>
      <c r="L41" s="7">
        <f t="shared" si="17"/>
        <v>73908.664000000004</v>
      </c>
      <c r="M41" s="54"/>
      <c r="N41" s="55">
        <f t="shared" ref="N41:O41" si="18">ROUND(E41/H41*100-100,2)</f>
        <v>218.92</v>
      </c>
      <c r="O41" s="55">
        <f t="shared" si="18"/>
        <v>217.43</v>
      </c>
      <c r="P41" s="54"/>
      <c r="Q41" s="55">
        <f>ROUND(E41/K41*100-100,2)</f>
        <v>-14.98</v>
      </c>
      <c r="R41" s="55">
        <f t="shared" ref="Q41:R43" si="19">ROUND(F41/L41*100-100,2)</f>
        <v>-16.350000000000001</v>
      </c>
      <c r="S41" s="15"/>
      <c r="T41" s="9"/>
      <c r="U41" s="9"/>
      <c r="W41" s="11"/>
    </row>
    <row r="42" spans="1:23" x14ac:dyDescent="0.5">
      <c r="A42" s="8"/>
      <c r="B42" s="3" t="s">
        <v>42</v>
      </c>
      <c r="C42" s="12" t="s">
        <v>9</v>
      </c>
      <c r="D42" s="6">
        <v>39883.970999999998</v>
      </c>
      <c r="E42" s="6">
        <v>4970.4162455649002</v>
      </c>
      <c r="F42" s="7">
        <f>ROUND(E42/283.000136*1000,0)</f>
        <v>17563</v>
      </c>
      <c r="G42" s="7">
        <v>0</v>
      </c>
      <c r="H42" s="7">
        <v>0</v>
      </c>
      <c r="I42" s="7">
        <v>0</v>
      </c>
      <c r="J42" s="6">
        <v>64667</v>
      </c>
      <c r="K42" s="6">
        <v>11950.310455999999</v>
      </c>
      <c r="L42" s="7">
        <v>42918.995999999999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15"/>
      <c r="T42" s="9"/>
      <c r="U42" s="9"/>
      <c r="W42" s="11"/>
    </row>
    <row r="43" spans="1:23" x14ac:dyDescent="0.5">
      <c r="A43" s="8"/>
      <c r="B43" s="3" t="s">
        <v>43</v>
      </c>
      <c r="C43" s="12" t="s">
        <v>9</v>
      </c>
      <c r="D43" s="59">
        <v>85583.482999999993</v>
      </c>
      <c r="E43" s="6">
        <v>10753.219736441601</v>
      </c>
      <c r="F43" s="7">
        <f>ROUND(E43/283.000136*1000,0)</f>
        <v>37997</v>
      </c>
      <c r="G43" s="59">
        <v>34781</v>
      </c>
      <c r="H43" s="6">
        <v>4257</v>
      </c>
      <c r="I43" s="7">
        <v>15114</v>
      </c>
      <c r="J43" s="7">
        <v>62410</v>
      </c>
      <c r="K43" s="7">
        <v>8628.7231909999991</v>
      </c>
      <c r="L43" s="7">
        <v>30989.668000000001</v>
      </c>
      <c r="M43" s="55">
        <f>ROUND(D43/G43*100-100,2)</f>
        <v>146.06</v>
      </c>
      <c r="N43" s="55">
        <f t="shared" ref="N43" si="20">ROUND(E43/H43*100-100,2)</f>
        <v>152.6</v>
      </c>
      <c r="O43" s="55">
        <f t="shared" ref="O43" si="21">ROUND(F43/I43*100-100,2)</f>
        <v>151.4</v>
      </c>
      <c r="P43" s="55">
        <f>ROUND(D43/J43*100-100,2)</f>
        <v>37.130000000000003</v>
      </c>
      <c r="Q43" s="55">
        <f t="shared" si="19"/>
        <v>24.62</v>
      </c>
      <c r="R43" s="55">
        <f t="shared" si="19"/>
        <v>22.61</v>
      </c>
      <c r="S43" s="15"/>
      <c r="T43" s="9"/>
      <c r="U43" s="9"/>
      <c r="W43" s="11"/>
    </row>
    <row r="44" spans="1:23" x14ac:dyDescent="0.5">
      <c r="A44" s="8"/>
      <c r="B44" s="3" t="s">
        <v>44</v>
      </c>
      <c r="C44" s="12" t="s">
        <v>9</v>
      </c>
      <c r="D44" s="6">
        <v>9812.5709999999999</v>
      </c>
      <c r="E44" s="6">
        <v>1772.0979234709</v>
      </c>
      <c r="F44" s="7">
        <f>ROUND(E44/283.000136*1000,0)</f>
        <v>6262</v>
      </c>
      <c r="G44" s="6">
        <v>6913</v>
      </c>
      <c r="H44" s="6">
        <v>1229</v>
      </c>
      <c r="I44" s="6">
        <v>4362</v>
      </c>
      <c r="J44" s="6">
        <v>0</v>
      </c>
      <c r="K44" s="6">
        <v>0</v>
      </c>
      <c r="L44" s="6">
        <v>0</v>
      </c>
      <c r="M44" s="55">
        <f>ROUND(D44/G44*100-100,2)</f>
        <v>41.94</v>
      </c>
      <c r="N44" s="55">
        <f t="shared" ref="N44" si="22">ROUND(E44/H44*100-100,2)</f>
        <v>44.19</v>
      </c>
      <c r="O44" s="55">
        <f t="shared" ref="O44" si="23">ROUND(F44/I44*100-100,2)</f>
        <v>43.56</v>
      </c>
      <c r="P44" s="55">
        <v>100</v>
      </c>
      <c r="Q44" s="55">
        <v>100</v>
      </c>
      <c r="R44" s="55">
        <v>100</v>
      </c>
      <c r="S44" s="15"/>
      <c r="T44" s="9"/>
      <c r="U44" s="9"/>
      <c r="W44" s="11"/>
    </row>
    <row r="45" spans="1:23" x14ac:dyDescent="0.5">
      <c r="A45" s="8"/>
      <c r="B45" s="3" t="s">
        <v>45</v>
      </c>
      <c r="C45" s="12" t="s">
        <v>9</v>
      </c>
      <c r="D45" s="6">
        <v>0</v>
      </c>
      <c r="E45" s="6">
        <v>0</v>
      </c>
      <c r="F45" s="7">
        <f>ROUND(E45/283.000136*1000,0)</f>
        <v>0</v>
      </c>
      <c r="G45" s="7">
        <v>0</v>
      </c>
      <c r="H45" s="7">
        <v>0</v>
      </c>
      <c r="I45" s="7">
        <v>0</v>
      </c>
      <c r="J45" s="6">
        <v>0</v>
      </c>
      <c r="K45" s="6">
        <v>0</v>
      </c>
      <c r="L45" s="7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15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5"/>
      <c r="N46" s="55"/>
      <c r="O46" s="55"/>
      <c r="P46" s="55"/>
      <c r="Q46" s="55"/>
      <c r="R46" s="55"/>
      <c r="S46" s="15"/>
      <c r="T46" s="9"/>
      <c r="U46" s="9"/>
      <c r="W46" s="11"/>
    </row>
    <row r="47" spans="1:23" x14ac:dyDescent="0.5">
      <c r="A47" s="8" t="s">
        <v>46</v>
      </c>
      <c r="B47" s="3" t="s">
        <v>47</v>
      </c>
      <c r="C47" s="12"/>
      <c r="D47" s="54"/>
      <c r="E47" s="7">
        <f>SUM(E48,E49,E53,E64,E68,E72,E73,E74,E75,E80,E89,E90,E91,E92,E93,E95,E94)</f>
        <v>102214.58705378699</v>
      </c>
      <c r="F47" s="7">
        <f>SUM(F48,F49,F53,F64,F68,F72,F73,F74,F75,F80,F89,F90,F91,F92,F93,F95,F94)</f>
        <v>361183</v>
      </c>
      <c r="G47" s="54"/>
      <c r="H47" s="7">
        <f>SUM(H48,H49,H53,H64,H68,H72,H73,H74,H75,H80,H89,H90,H91,H92,H93,H95,H94)</f>
        <v>102646</v>
      </c>
      <c r="I47" s="7">
        <f>SUM(I48,I49,I53,I64,I68,I72,I73,I74,I75,I80,I89,I90,I91,I92,I93,I95,I94)</f>
        <v>364427</v>
      </c>
      <c r="J47" s="54"/>
      <c r="K47" s="7">
        <f>SUM(K48,K49,K53,K64,K68,K72,K73,K74,K75,K80,K89,K90,K91,K92,K93,K95,K94)</f>
        <v>96855.307728000014</v>
      </c>
      <c r="L47" s="7">
        <f>SUM(L48,L49,L53,L64,L68,L72,L73,L74,L75,L80,L89,L90,L91,L92,L93,L95,L94)</f>
        <v>347851.61200000002</v>
      </c>
      <c r="M47" s="54"/>
      <c r="N47" s="55">
        <f t="shared" ref="N47:N53" si="24">ROUND(E47/H47*100-100,2)</f>
        <v>-0.42</v>
      </c>
      <c r="O47" s="55">
        <f t="shared" ref="O47:O53" si="25">ROUND(F47/I47*100-100,2)</f>
        <v>-0.89</v>
      </c>
      <c r="P47" s="54"/>
      <c r="Q47" s="55">
        <f t="shared" ref="Q47:R53" si="26">ROUND(E47/K47*100-100,2)</f>
        <v>5.53</v>
      </c>
      <c r="R47" s="55">
        <f t="shared" si="26"/>
        <v>3.83</v>
      </c>
      <c r="S47" s="15"/>
      <c r="T47" s="9"/>
      <c r="U47" s="9"/>
      <c r="W47" s="11"/>
    </row>
    <row r="48" spans="1:23" x14ac:dyDescent="0.5">
      <c r="A48" s="8"/>
      <c r="B48" s="3" t="s">
        <v>48</v>
      </c>
      <c r="C48" s="12" t="s">
        <v>27</v>
      </c>
      <c r="D48" s="6">
        <v>361.70357539999941</v>
      </c>
      <c r="E48" s="6">
        <v>1982.4625260017003</v>
      </c>
      <c r="F48" s="7">
        <f>ROUND(E48/283.000136*1000,0)</f>
        <v>7005</v>
      </c>
      <c r="G48" s="6">
        <v>462</v>
      </c>
      <c r="H48" s="7">
        <v>1459</v>
      </c>
      <c r="I48" s="7">
        <v>5179</v>
      </c>
      <c r="J48" s="7">
        <v>259.34800000000001</v>
      </c>
      <c r="K48" s="7">
        <v>1297.27657</v>
      </c>
      <c r="L48" s="7">
        <v>4659.116</v>
      </c>
      <c r="M48" s="55">
        <f>ROUND(D48/G48*100-100,2)</f>
        <v>-21.71</v>
      </c>
      <c r="N48" s="55">
        <f t="shared" si="24"/>
        <v>35.880000000000003</v>
      </c>
      <c r="O48" s="55">
        <f t="shared" si="25"/>
        <v>35.26</v>
      </c>
      <c r="P48" s="55">
        <f>ROUND(D48/J48*100-100,2)</f>
        <v>39.47</v>
      </c>
      <c r="Q48" s="55">
        <f t="shared" si="26"/>
        <v>52.82</v>
      </c>
      <c r="R48" s="55">
        <f t="shared" si="26"/>
        <v>50.35</v>
      </c>
      <c r="S48" s="15"/>
      <c r="T48" s="9"/>
      <c r="U48" s="9"/>
      <c r="W48" s="11"/>
    </row>
    <row r="49" spans="1:24" x14ac:dyDescent="0.5">
      <c r="A49" s="8"/>
      <c r="B49" s="3" t="s">
        <v>49</v>
      </c>
      <c r="C49" s="12" t="s">
        <v>38</v>
      </c>
      <c r="D49" s="54" t="s">
        <v>118</v>
      </c>
      <c r="E49" s="7">
        <f t="shared" ref="E49:L49" si="27">SUM(E50:E52)</f>
        <v>10295.12490179901</v>
      </c>
      <c r="F49" s="7">
        <f t="shared" si="27"/>
        <v>36379</v>
      </c>
      <c r="G49" s="54" t="s">
        <v>118</v>
      </c>
      <c r="H49" s="7">
        <f t="shared" si="27"/>
        <v>10593</v>
      </c>
      <c r="I49" s="7">
        <f t="shared" si="27"/>
        <v>37609</v>
      </c>
      <c r="J49" s="54" t="s">
        <v>118</v>
      </c>
      <c r="K49" s="7">
        <f t="shared" si="27"/>
        <v>9454.0688030000001</v>
      </c>
      <c r="L49" s="7">
        <f t="shared" si="27"/>
        <v>33953.853999999999</v>
      </c>
      <c r="M49" s="54" t="s">
        <v>4</v>
      </c>
      <c r="N49" s="55">
        <f t="shared" si="24"/>
        <v>-2.81</v>
      </c>
      <c r="O49" s="55">
        <f t="shared" si="25"/>
        <v>-3.27</v>
      </c>
      <c r="P49" s="54" t="s">
        <v>4</v>
      </c>
      <c r="Q49" s="55">
        <f t="shared" si="26"/>
        <v>8.9</v>
      </c>
      <c r="R49" s="55">
        <f t="shared" si="26"/>
        <v>7.14</v>
      </c>
      <c r="S49" s="15"/>
      <c r="T49" s="9"/>
      <c r="U49" s="9"/>
      <c r="W49" s="11"/>
    </row>
    <row r="50" spans="1:24" x14ac:dyDescent="0.5">
      <c r="B50" s="3" t="s">
        <v>50</v>
      </c>
      <c r="C50" s="12" t="s">
        <v>31</v>
      </c>
      <c r="D50" s="6">
        <v>366</v>
      </c>
      <c r="E50" s="6">
        <v>6145.7507481021121</v>
      </c>
      <c r="F50" s="7">
        <f>ROUND(E50/283.000136*1000,0)</f>
        <v>21716</v>
      </c>
      <c r="G50" s="7">
        <v>394</v>
      </c>
      <c r="H50" s="7">
        <v>6491</v>
      </c>
      <c r="I50" s="7">
        <v>23045</v>
      </c>
      <c r="J50" s="7">
        <v>407.30099999999999</v>
      </c>
      <c r="K50" s="7">
        <v>6009.7465650000004</v>
      </c>
      <c r="L50" s="7">
        <v>21583.716</v>
      </c>
      <c r="M50" s="55">
        <f t="shared" ref="M50:M51" si="28">ROUND(D50/G50*100-100,2)</f>
        <v>-7.11</v>
      </c>
      <c r="N50" s="55">
        <f t="shared" si="24"/>
        <v>-5.32</v>
      </c>
      <c r="O50" s="55">
        <f t="shared" si="25"/>
        <v>-5.77</v>
      </c>
      <c r="P50" s="55">
        <f>ROUND(D50/J50*100-100,2)</f>
        <v>-10.14</v>
      </c>
      <c r="Q50" s="55">
        <f t="shared" si="26"/>
        <v>2.2599999999999998</v>
      </c>
      <c r="R50" s="55">
        <f t="shared" si="26"/>
        <v>0.61</v>
      </c>
      <c r="S50" s="15"/>
      <c r="T50" s="9"/>
      <c r="U50" s="9"/>
      <c r="W50" s="11"/>
    </row>
    <row r="51" spans="1:24" x14ac:dyDescent="0.5">
      <c r="B51" s="3" t="s">
        <v>51</v>
      </c>
      <c r="C51" s="12" t="s">
        <v>31</v>
      </c>
      <c r="D51" s="6">
        <v>85</v>
      </c>
      <c r="E51" s="6">
        <v>1562.3027206711981</v>
      </c>
      <c r="F51" s="7">
        <f>ROUND(E51/283.000136*1000,0)</f>
        <v>5521</v>
      </c>
      <c r="G51" s="6">
        <v>75</v>
      </c>
      <c r="H51" s="6">
        <v>1376</v>
      </c>
      <c r="I51" s="7">
        <v>4886</v>
      </c>
      <c r="J51" s="7">
        <v>66.370999999999995</v>
      </c>
      <c r="K51" s="7">
        <v>1373.8129530000001</v>
      </c>
      <c r="L51" s="7">
        <v>4933.9799999999996</v>
      </c>
      <c r="M51" s="55">
        <f t="shared" si="28"/>
        <v>13.33</v>
      </c>
      <c r="N51" s="55">
        <f t="shared" si="24"/>
        <v>13.54</v>
      </c>
      <c r="O51" s="55">
        <f t="shared" si="25"/>
        <v>13</v>
      </c>
      <c r="P51" s="55">
        <f>ROUND(D51/J51*100-100,2)</f>
        <v>28.07</v>
      </c>
      <c r="Q51" s="55">
        <f t="shared" si="26"/>
        <v>13.72</v>
      </c>
      <c r="R51" s="55">
        <f t="shared" si="26"/>
        <v>11.9</v>
      </c>
      <c r="S51" s="15"/>
      <c r="T51" s="9"/>
      <c r="U51" s="9"/>
      <c r="W51" s="11"/>
    </row>
    <row r="52" spans="1:24" x14ac:dyDescent="0.5">
      <c r="B52" s="3" t="s">
        <v>52</v>
      </c>
      <c r="C52" s="12" t="s">
        <v>38</v>
      </c>
      <c r="D52" s="54" t="s">
        <v>118</v>
      </c>
      <c r="E52" s="6">
        <v>2587.0714330257001</v>
      </c>
      <c r="F52" s="7">
        <f>ROUND(E52/283.000136*1000,0)</f>
        <v>9142</v>
      </c>
      <c r="G52" s="54" t="s">
        <v>118</v>
      </c>
      <c r="H52" s="6">
        <v>2726</v>
      </c>
      <c r="I52" s="7">
        <v>9678</v>
      </c>
      <c r="J52" s="54" t="s">
        <v>118</v>
      </c>
      <c r="K52" s="7">
        <v>2070.5092850000001</v>
      </c>
      <c r="L52" s="7">
        <v>7436.1580000000004</v>
      </c>
      <c r="M52" s="54" t="s">
        <v>4</v>
      </c>
      <c r="N52" s="55">
        <f t="shared" si="24"/>
        <v>-5.0999999999999996</v>
      </c>
      <c r="O52" s="55">
        <f t="shared" si="25"/>
        <v>-5.54</v>
      </c>
      <c r="P52" s="54" t="s">
        <v>4</v>
      </c>
      <c r="Q52" s="55">
        <f t="shared" si="26"/>
        <v>24.95</v>
      </c>
      <c r="R52" s="55">
        <f t="shared" si="26"/>
        <v>22.94</v>
      </c>
      <c r="S52" s="15"/>
      <c r="T52" s="9"/>
      <c r="U52" s="9"/>
      <c r="W52" s="11"/>
    </row>
    <row r="53" spans="1:24" x14ac:dyDescent="0.5">
      <c r="A53" s="8"/>
      <c r="B53" s="3" t="s">
        <v>53</v>
      </c>
      <c r="C53" s="12" t="s">
        <v>9</v>
      </c>
      <c r="D53" s="6">
        <v>617.27317979999975</v>
      </c>
      <c r="E53" s="6">
        <v>3333.6022816835994</v>
      </c>
      <c r="F53" s="7">
        <f>ROUND(E53/283.000136*1000,0)</f>
        <v>11780</v>
      </c>
      <c r="G53" s="6">
        <v>841</v>
      </c>
      <c r="H53" s="6">
        <v>3580</v>
      </c>
      <c r="I53" s="7">
        <v>12711</v>
      </c>
      <c r="J53" s="7">
        <v>590.84500000000003</v>
      </c>
      <c r="K53" s="7">
        <v>2805.8999800000001</v>
      </c>
      <c r="L53" s="7">
        <v>10077.258</v>
      </c>
      <c r="M53" s="55">
        <f>ROUND(D53/G53*100-100,2)</f>
        <v>-26.6</v>
      </c>
      <c r="N53" s="55">
        <f t="shared" si="24"/>
        <v>-6.88</v>
      </c>
      <c r="O53" s="55">
        <f t="shared" si="25"/>
        <v>-7.32</v>
      </c>
      <c r="P53" s="55">
        <f>ROUND(D53/J53*100-100,2)</f>
        <v>4.47</v>
      </c>
      <c r="Q53" s="55">
        <f t="shared" si="26"/>
        <v>18.809999999999999</v>
      </c>
      <c r="R53" s="55">
        <f t="shared" si="26"/>
        <v>16.899999999999999</v>
      </c>
      <c r="S53" s="15"/>
      <c r="T53" s="9"/>
      <c r="U53" s="9"/>
      <c r="W53" s="11"/>
    </row>
    <row r="54" spans="1:24" x14ac:dyDescent="0.5">
      <c r="A54" s="60"/>
      <c r="B54" s="61"/>
      <c r="C54" s="62"/>
      <c r="D54" s="61"/>
      <c r="E54" s="61"/>
      <c r="F54" s="63"/>
      <c r="G54" s="61"/>
      <c r="H54" s="61"/>
      <c r="I54" s="63"/>
      <c r="J54" s="61"/>
      <c r="K54" s="61"/>
      <c r="L54" s="61"/>
      <c r="M54" s="61"/>
      <c r="N54" s="64"/>
      <c r="O54" s="64"/>
      <c r="P54" s="63"/>
      <c r="Q54" s="61"/>
      <c r="R54" s="63"/>
      <c r="S54" s="15"/>
      <c r="W54" s="11"/>
    </row>
    <row r="55" spans="1:24" x14ac:dyDescent="0.5">
      <c r="P55" s="3" t="s">
        <v>54</v>
      </c>
      <c r="W55" s="11"/>
    </row>
    <row r="56" spans="1:24" x14ac:dyDescent="0.5">
      <c r="A56" s="3"/>
      <c r="W56" s="11"/>
    </row>
    <row r="57" spans="1:24" x14ac:dyDescent="0.5">
      <c r="A57" s="101" t="s">
        <v>119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W57" s="11"/>
    </row>
    <row r="58" spans="1:24" x14ac:dyDescent="0.5">
      <c r="E58" s="2"/>
      <c r="H58" s="2"/>
      <c r="K58" s="2"/>
      <c r="O58" s="26" t="s">
        <v>103</v>
      </c>
      <c r="W58" s="11"/>
    </row>
    <row r="59" spans="1:24" x14ac:dyDescent="0.5">
      <c r="E59" s="2"/>
      <c r="H59" s="2"/>
      <c r="K59" s="2"/>
      <c r="O59" s="26" t="s">
        <v>109</v>
      </c>
      <c r="W59" s="11"/>
    </row>
    <row r="60" spans="1:24" x14ac:dyDescent="0.5">
      <c r="A60" s="27"/>
      <c r="B60" s="106" t="s">
        <v>95</v>
      </c>
      <c r="C60" s="28" t="s">
        <v>92</v>
      </c>
      <c r="D60" s="103" t="s">
        <v>120</v>
      </c>
      <c r="E60" s="104"/>
      <c r="F60" s="105"/>
      <c r="G60" s="103" t="s">
        <v>129</v>
      </c>
      <c r="H60" s="104"/>
      <c r="I60" s="105"/>
      <c r="J60" s="29" t="s">
        <v>121</v>
      </c>
      <c r="K60" s="30"/>
      <c r="L60" s="31"/>
      <c r="M60" s="32"/>
      <c r="N60" s="33" t="s">
        <v>122</v>
      </c>
      <c r="O60" s="34"/>
      <c r="P60" s="35"/>
      <c r="Q60" s="35"/>
      <c r="R60" s="36" t="s">
        <v>0</v>
      </c>
      <c r="W60" s="11"/>
    </row>
    <row r="61" spans="1:24" x14ac:dyDescent="0.5">
      <c r="A61" s="37" t="s">
        <v>1</v>
      </c>
      <c r="B61" s="107"/>
      <c r="C61" s="12" t="s">
        <v>93</v>
      </c>
      <c r="D61" s="38" t="s">
        <v>94</v>
      </c>
      <c r="E61" s="109" t="s">
        <v>98</v>
      </c>
      <c r="F61" s="110"/>
      <c r="G61" s="38"/>
      <c r="H61" s="109" t="s">
        <v>98</v>
      </c>
      <c r="I61" s="110"/>
      <c r="J61" s="39"/>
      <c r="K61" s="109" t="s">
        <v>98</v>
      </c>
      <c r="L61" s="110"/>
      <c r="M61" s="99" t="s">
        <v>130</v>
      </c>
      <c r="N61" s="100"/>
      <c r="O61" s="102"/>
      <c r="P61" s="99" t="s">
        <v>123</v>
      </c>
      <c r="Q61" s="100"/>
      <c r="R61" s="100"/>
      <c r="W61" s="11"/>
    </row>
    <row r="62" spans="1:24" x14ac:dyDescent="0.5">
      <c r="A62" s="40" t="s">
        <v>2</v>
      </c>
      <c r="B62" s="107"/>
      <c r="C62" s="12" t="s">
        <v>96</v>
      </c>
      <c r="D62" s="41" t="s">
        <v>97</v>
      </c>
      <c r="E62" s="111"/>
      <c r="F62" s="112"/>
      <c r="G62" s="41" t="s">
        <v>97</v>
      </c>
      <c r="H62" s="111"/>
      <c r="I62" s="112"/>
      <c r="J62" s="42" t="s">
        <v>97</v>
      </c>
      <c r="K62" s="111"/>
      <c r="L62" s="112"/>
      <c r="M62" s="42" t="s">
        <v>97</v>
      </c>
      <c r="N62" s="99" t="s">
        <v>98</v>
      </c>
      <c r="O62" s="102"/>
      <c r="P62" s="42" t="s">
        <v>97</v>
      </c>
      <c r="Q62" s="99" t="s">
        <v>98</v>
      </c>
      <c r="R62" s="100"/>
      <c r="W62" s="11"/>
    </row>
    <row r="63" spans="1:24" x14ac:dyDescent="0.5">
      <c r="A63" s="43"/>
      <c r="B63" s="108"/>
      <c r="C63" s="44" t="s">
        <v>99</v>
      </c>
      <c r="D63" s="65"/>
      <c r="E63" s="45" t="s">
        <v>100</v>
      </c>
      <c r="F63" s="46" t="s">
        <v>101</v>
      </c>
      <c r="G63" s="65"/>
      <c r="H63" s="45" t="s">
        <v>100</v>
      </c>
      <c r="I63" s="46" t="s">
        <v>101</v>
      </c>
      <c r="J63" s="47"/>
      <c r="K63" s="45" t="s">
        <v>100</v>
      </c>
      <c r="L63" s="46" t="s">
        <v>102</v>
      </c>
      <c r="M63" s="48"/>
      <c r="N63" s="49" t="s">
        <v>104</v>
      </c>
      <c r="O63" s="50" t="s">
        <v>102</v>
      </c>
      <c r="P63" s="48"/>
      <c r="Q63" s="47" t="s">
        <v>104</v>
      </c>
      <c r="R63" s="51" t="s">
        <v>102</v>
      </c>
      <c r="T63" s="66"/>
      <c r="U63" s="66"/>
      <c r="W63" s="11"/>
      <c r="X63" s="2"/>
    </row>
    <row r="64" spans="1:24" x14ac:dyDescent="0.5">
      <c r="A64" s="8"/>
      <c r="B64" s="3" t="s">
        <v>55</v>
      </c>
      <c r="C64" s="12" t="s">
        <v>7</v>
      </c>
      <c r="D64" s="54"/>
      <c r="E64" s="7">
        <f t="shared" ref="E64:L64" si="29">SUM(E65:E67)</f>
        <v>14360.930908261</v>
      </c>
      <c r="F64" s="7">
        <f t="shared" si="29"/>
        <v>50745</v>
      </c>
      <c r="G64" s="54" t="s">
        <v>118</v>
      </c>
      <c r="H64" s="7">
        <f t="shared" si="29"/>
        <v>12472</v>
      </c>
      <c r="I64" s="7">
        <f t="shared" si="29"/>
        <v>44278</v>
      </c>
      <c r="J64" s="54"/>
      <c r="K64" s="7">
        <f t="shared" si="29"/>
        <v>13857.353516000001</v>
      </c>
      <c r="L64" s="7">
        <f t="shared" si="29"/>
        <v>49768.057999999997</v>
      </c>
      <c r="M64" s="54" t="s">
        <v>4</v>
      </c>
      <c r="N64" s="54">
        <f t="shared" ref="N64:N75" si="30">ROUND(E64/H64*100-100,2)</f>
        <v>15.15</v>
      </c>
      <c r="O64" s="54">
        <f t="shared" ref="O64:O75" si="31">ROUND(F64/I64*100-100,2)</f>
        <v>14.61</v>
      </c>
      <c r="P64" s="54" t="s">
        <v>4</v>
      </c>
      <c r="Q64" s="54">
        <f t="shared" ref="Q64:Q75" si="32">ROUND(E64/K64*100-100,2)</f>
        <v>3.63</v>
      </c>
      <c r="R64" s="54">
        <f t="shared" ref="R64:R75" si="33">ROUND(F64/L64*100-100,2)</f>
        <v>1.96</v>
      </c>
      <c r="W64" s="11"/>
      <c r="X64" s="2"/>
    </row>
    <row r="65" spans="1:24" x14ac:dyDescent="0.5">
      <c r="B65" s="3" t="s">
        <v>57</v>
      </c>
      <c r="C65" s="12" t="s">
        <v>58</v>
      </c>
      <c r="D65" s="13">
        <v>300</v>
      </c>
      <c r="E65" s="13">
        <v>7029.7063360408038</v>
      </c>
      <c r="F65" s="7">
        <f>ROUND(E65/283.000136*1000,0)</f>
        <v>24840</v>
      </c>
      <c r="G65" s="13">
        <v>206</v>
      </c>
      <c r="H65" s="13">
        <v>4790</v>
      </c>
      <c r="I65" s="7">
        <v>17007</v>
      </c>
      <c r="J65" s="7">
        <v>159.10499999999999</v>
      </c>
      <c r="K65" s="7">
        <v>6187.5740040000001</v>
      </c>
      <c r="L65" s="7">
        <v>22222.385999999999</v>
      </c>
      <c r="M65" s="54">
        <f>ROUND(D65/G65*100-100,2)</f>
        <v>45.63</v>
      </c>
      <c r="N65" s="54">
        <f t="shared" si="30"/>
        <v>46.76</v>
      </c>
      <c r="O65" s="54">
        <f t="shared" si="31"/>
        <v>46.06</v>
      </c>
      <c r="P65" s="54">
        <f>ROUND(D65/J65*100-100,2)</f>
        <v>88.55</v>
      </c>
      <c r="Q65" s="54">
        <f t="shared" si="32"/>
        <v>13.61</v>
      </c>
      <c r="R65" s="54">
        <f t="shared" si="33"/>
        <v>11.78</v>
      </c>
      <c r="S65" s="15"/>
      <c r="T65" s="9"/>
      <c r="U65" s="9"/>
      <c r="W65" s="11"/>
    </row>
    <row r="66" spans="1:24" x14ac:dyDescent="0.5">
      <c r="B66" s="3" t="s">
        <v>59</v>
      </c>
      <c r="C66" s="12" t="s">
        <v>58</v>
      </c>
      <c r="D66" s="13">
        <v>799</v>
      </c>
      <c r="E66" s="13">
        <v>7032.5248182927971</v>
      </c>
      <c r="F66" s="7">
        <f>ROUND(E66/283.000136*1000,0)</f>
        <v>24850</v>
      </c>
      <c r="G66" s="13">
        <v>837</v>
      </c>
      <c r="H66" s="13">
        <v>7329</v>
      </c>
      <c r="I66" s="7">
        <v>26019</v>
      </c>
      <c r="J66" s="7">
        <v>817.38699999999994</v>
      </c>
      <c r="K66" s="7">
        <v>7294.5934070000003</v>
      </c>
      <c r="L66" s="7">
        <v>26198.207999999999</v>
      </c>
      <c r="M66" s="54">
        <f>ROUND(D66/G66*100-100,2)</f>
        <v>-4.54</v>
      </c>
      <c r="N66" s="54">
        <f t="shared" si="30"/>
        <v>-4.05</v>
      </c>
      <c r="O66" s="54">
        <f t="shared" si="31"/>
        <v>-4.49</v>
      </c>
      <c r="P66" s="54">
        <f>ROUND(D66/J66*100-100,2)</f>
        <v>-2.25</v>
      </c>
      <c r="Q66" s="54">
        <f t="shared" si="32"/>
        <v>-3.59</v>
      </c>
      <c r="R66" s="54">
        <f t="shared" si="33"/>
        <v>-5.15</v>
      </c>
      <c r="S66" s="15"/>
      <c r="T66" s="9"/>
      <c r="U66" s="9"/>
      <c r="W66" s="11"/>
    </row>
    <row r="67" spans="1:24" x14ac:dyDescent="0.5">
      <c r="B67" s="3" t="s">
        <v>60</v>
      </c>
      <c r="C67" s="12" t="s">
        <v>7</v>
      </c>
      <c r="D67" s="54" t="s">
        <v>118</v>
      </c>
      <c r="E67" s="13">
        <v>298.69975392740002</v>
      </c>
      <c r="F67" s="7">
        <f>ROUND(E67/283.000136*1000,0)</f>
        <v>1055</v>
      </c>
      <c r="G67" s="54" t="s">
        <v>118</v>
      </c>
      <c r="H67" s="13">
        <v>353</v>
      </c>
      <c r="I67" s="7">
        <v>1252</v>
      </c>
      <c r="J67" s="54" t="s">
        <v>118</v>
      </c>
      <c r="K67" s="7">
        <v>375.186105</v>
      </c>
      <c r="L67" s="7">
        <v>1347.4639999999999</v>
      </c>
      <c r="M67" s="54" t="s">
        <v>56</v>
      </c>
      <c r="N67" s="54">
        <f t="shared" si="30"/>
        <v>-15.38</v>
      </c>
      <c r="O67" s="54">
        <f t="shared" si="31"/>
        <v>-15.73</v>
      </c>
      <c r="P67" s="54" t="s">
        <v>56</v>
      </c>
      <c r="Q67" s="54">
        <f t="shared" si="32"/>
        <v>-20.39</v>
      </c>
      <c r="R67" s="54">
        <f t="shared" si="33"/>
        <v>-21.7</v>
      </c>
      <c r="T67" s="9"/>
      <c r="U67" s="9"/>
      <c r="W67" s="11"/>
    </row>
    <row r="68" spans="1:24" x14ac:dyDescent="0.5">
      <c r="A68" s="8"/>
      <c r="B68" s="3" t="s">
        <v>61</v>
      </c>
      <c r="C68" s="12" t="s">
        <v>62</v>
      </c>
      <c r="D68" s="7">
        <f t="shared" ref="D68:L68" si="34">SUM(D69:D71)</f>
        <v>1474.28295</v>
      </c>
      <c r="E68" s="7">
        <f t="shared" si="34"/>
        <v>4151.8304147576982</v>
      </c>
      <c r="F68" s="7">
        <f t="shared" si="34"/>
        <v>14671</v>
      </c>
      <c r="G68" s="7">
        <f t="shared" si="34"/>
        <v>1488</v>
      </c>
      <c r="H68" s="7">
        <f t="shared" si="34"/>
        <v>3767</v>
      </c>
      <c r="I68" s="7">
        <f t="shared" si="34"/>
        <v>13374</v>
      </c>
      <c r="J68" s="7">
        <f t="shared" si="34"/>
        <v>1648.837</v>
      </c>
      <c r="K68" s="7">
        <f t="shared" si="34"/>
        <v>4205.6711020000002</v>
      </c>
      <c r="L68" s="7">
        <f t="shared" si="34"/>
        <v>15104.470000000001</v>
      </c>
      <c r="M68" s="54">
        <f>ROUND(D68/G68*100-100,2)</f>
        <v>-0.92</v>
      </c>
      <c r="N68" s="54">
        <f t="shared" si="30"/>
        <v>10.220000000000001</v>
      </c>
      <c r="O68" s="54">
        <f t="shared" si="31"/>
        <v>9.6999999999999993</v>
      </c>
      <c r="P68" s="54">
        <f>ROUND(D68/J68*100-100,2)</f>
        <v>-10.59</v>
      </c>
      <c r="Q68" s="54">
        <f t="shared" si="32"/>
        <v>-1.28</v>
      </c>
      <c r="R68" s="54">
        <f t="shared" si="33"/>
        <v>-2.87</v>
      </c>
      <c r="S68" s="15"/>
      <c r="T68" s="9"/>
      <c r="U68" s="9"/>
      <c r="W68" s="11"/>
    </row>
    <row r="69" spans="1:24" x14ac:dyDescent="0.5">
      <c r="A69" s="8"/>
      <c r="B69" s="3" t="s">
        <v>63</v>
      </c>
      <c r="C69" s="12" t="s">
        <v>62</v>
      </c>
      <c r="D69" s="13">
        <v>732.63538000000005</v>
      </c>
      <c r="E69" s="13">
        <v>3405.5576429337984</v>
      </c>
      <c r="F69" s="7">
        <f t="shared" ref="F69:F74" si="35">ROUND(E69/283.000136*1000,0)</f>
        <v>12034</v>
      </c>
      <c r="G69" s="13">
        <v>623</v>
      </c>
      <c r="H69" s="13">
        <v>2890</v>
      </c>
      <c r="I69" s="7">
        <v>10262</v>
      </c>
      <c r="J69" s="7">
        <v>755.46600000000001</v>
      </c>
      <c r="K69" s="7">
        <v>3371.4886270000002</v>
      </c>
      <c r="L69" s="7">
        <v>12108.538</v>
      </c>
      <c r="M69" s="54">
        <f>ROUND(D69/G69*100-100,2)</f>
        <v>17.600000000000001</v>
      </c>
      <c r="N69" s="54">
        <f t="shared" si="30"/>
        <v>17.84</v>
      </c>
      <c r="O69" s="54">
        <f t="shared" si="31"/>
        <v>17.27</v>
      </c>
      <c r="P69" s="54">
        <f>ROUND(D69/J69*100-100,2)</f>
        <v>-3.02</v>
      </c>
      <c r="Q69" s="54">
        <f t="shared" si="32"/>
        <v>1.01</v>
      </c>
      <c r="R69" s="54">
        <f t="shared" si="33"/>
        <v>-0.62</v>
      </c>
      <c r="S69" s="15"/>
      <c r="T69" s="9"/>
      <c r="U69" s="9"/>
      <c r="W69" s="11"/>
      <c r="X69" s="2"/>
    </row>
    <row r="70" spans="1:24" x14ac:dyDescent="0.5">
      <c r="A70" s="8"/>
      <c r="B70" s="3" t="s">
        <v>64</v>
      </c>
      <c r="C70" s="12" t="s">
        <v>62</v>
      </c>
      <c r="D70" s="13">
        <v>13.656000000000001</v>
      </c>
      <c r="E70" s="13">
        <v>81.492886545200008</v>
      </c>
      <c r="F70" s="7">
        <f t="shared" si="35"/>
        <v>288</v>
      </c>
      <c r="G70" s="13">
        <v>5</v>
      </c>
      <c r="H70" s="13">
        <v>26</v>
      </c>
      <c r="I70" s="7">
        <v>92</v>
      </c>
      <c r="J70" s="7">
        <v>9.1809999999999992</v>
      </c>
      <c r="K70" s="7">
        <v>52.231064000000003</v>
      </c>
      <c r="L70" s="7">
        <v>187.584</v>
      </c>
      <c r="M70" s="54">
        <f>ROUND(D70/G70*100-100,2)</f>
        <v>173.12</v>
      </c>
      <c r="N70" s="54">
        <f t="shared" ref="N70" si="36">ROUND(E70/H70*100-100,2)</f>
        <v>213.43</v>
      </c>
      <c r="O70" s="54">
        <f t="shared" ref="O70" si="37">ROUND(F70/I70*100-100,2)</f>
        <v>213.04</v>
      </c>
      <c r="P70" s="54">
        <f>ROUND(D70/J70*100-100,2)</f>
        <v>48.74</v>
      </c>
      <c r="Q70" s="54">
        <f t="shared" ref="Q70" si="38">ROUND(E70/K70*100-100,2)</f>
        <v>56.02</v>
      </c>
      <c r="R70" s="54">
        <f t="shared" ref="R70" si="39">ROUND(F70/L70*100-100,2)</f>
        <v>53.53</v>
      </c>
      <c r="S70" s="15"/>
      <c r="T70" s="9"/>
      <c r="U70" s="9"/>
      <c r="W70" s="11"/>
      <c r="X70" s="2"/>
    </row>
    <row r="71" spans="1:24" x14ac:dyDescent="0.5">
      <c r="A71" s="8"/>
      <c r="B71" s="3" t="s">
        <v>65</v>
      </c>
      <c r="C71" s="12" t="s">
        <v>62</v>
      </c>
      <c r="D71" s="13">
        <v>727.99157000000002</v>
      </c>
      <c r="E71" s="13">
        <v>664.77988527870036</v>
      </c>
      <c r="F71" s="7">
        <f t="shared" si="35"/>
        <v>2349</v>
      </c>
      <c r="G71" s="13">
        <v>860</v>
      </c>
      <c r="H71" s="13">
        <v>851</v>
      </c>
      <c r="I71" s="7">
        <v>3020</v>
      </c>
      <c r="J71" s="7">
        <v>884.19</v>
      </c>
      <c r="K71" s="7">
        <v>781.95141100000001</v>
      </c>
      <c r="L71" s="7">
        <v>2808.348</v>
      </c>
      <c r="M71" s="54">
        <f>ROUND(D71/G71*100-100,2)</f>
        <v>-15.35</v>
      </c>
      <c r="N71" s="54">
        <f t="shared" si="30"/>
        <v>-21.88</v>
      </c>
      <c r="O71" s="54">
        <f t="shared" si="31"/>
        <v>-22.22</v>
      </c>
      <c r="P71" s="54">
        <f>ROUND(D71/J71*100-100,2)</f>
        <v>-17.670000000000002</v>
      </c>
      <c r="Q71" s="54">
        <f t="shared" si="32"/>
        <v>-14.98</v>
      </c>
      <c r="R71" s="54">
        <f t="shared" si="33"/>
        <v>-16.36</v>
      </c>
      <c r="S71" s="15"/>
      <c r="T71" s="9"/>
      <c r="U71" s="9"/>
      <c r="W71" s="11"/>
      <c r="X71" s="2"/>
    </row>
    <row r="72" spans="1:24" x14ac:dyDescent="0.5">
      <c r="A72" s="8"/>
      <c r="B72" s="3" t="s">
        <v>66</v>
      </c>
      <c r="C72" s="12" t="s">
        <v>7</v>
      </c>
      <c r="D72" s="54" t="s">
        <v>118</v>
      </c>
      <c r="E72" s="13">
        <v>10946.30131516348</v>
      </c>
      <c r="F72" s="7">
        <f t="shared" si="35"/>
        <v>38679</v>
      </c>
      <c r="G72" s="54" t="s">
        <v>118</v>
      </c>
      <c r="H72" s="13">
        <v>10318</v>
      </c>
      <c r="I72" s="7">
        <v>36633</v>
      </c>
      <c r="J72" s="54" t="s">
        <v>118</v>
      </c>
      <c r="K72" s="7">
        <v>10307.812956</v>
      </c>
      <c r="L72" s="7">
        <v>37020.071000000004</v>
      </c>
      <c r="M72" s="54" t="s">
        <v>56</v>
      </c>
      <c r="N72" s="54">
        <f t="shared" si="30"/>
        <v>6.09</v>
      </c>
      <c r="O72" s="54">
        <f t="shared" si="31"/>
        <v>5.59</v>
      </c>
      <c r="P72" s="54" t="s">
        <v>4</v>
      </c>
      <c r="Q72" s="54">
        <f t="shared" si="32"/>
        <v>6.19</v>
      </c>
      <c r="R72" s="54">
        <f t="shared" si="33"/>
        <v>4.4800000000000004</v>
      </c>
      <c r="T72" s="9"/>
      <c r="U72" s="9"/>
      <c r="W72" s="11"/>
      <c r="X72" s="2"/>
    </row>
    <row r="73" spans="1:24" ht="21.65" customHeight="1" x14ac:dyDescent="0.5">
      <c r="A73" s="8"/>
      <c r="B73" s="3" t="s">
        <v>67</v>
      </c>
      <c r="C73" s="12" t="s">
        <v>7</v>
      </c>
      <c r="D73" s="54" t="s">
        <v>118</v>
      </c>
      <c r="E73" s="13">
        <v>1305.0017675896004</v>
      </c>
      <c r="F73" s="7">
        <f t="shared" si="35"/>
        <v>4611</v>
      </c>
      <c r="G73" s="54" t="s">
        <v>118</v>
      </c>
      <c r="H73" s="13">
        <v>1508</v>
      </c>
      <c r="I73" s="7">
        <v>5353</v>
      </c>
      <c r="J73" s="54" t="s">
        <v>118</v>
      </c>
      <c r="K73" s="7">
        <v>1324.8052809999999</v>
      </c>
      <c r="L73" s="7">
        <v>4757.982</v>
      </c>
      <c r="M73" s="54" t="s">
        <v>56</v>
      </c>
      <c r="N73" s="54">
        <f t="shared" si="30"/>
        <v>-13.46</v>
      </c>
      <c r="O73" s="54">
        <f t="shared" si="31"/>
        <v>-13.86</v>
      </c>
      <c r="P73" s="54" t="s">
        <v>4</v>
      </c>
      <c r="Q73" s="54">
        <f t="shared" si="32"/>
        <v>-1.49</v>
      </c>
      <c r="R73" s="54">
        <f t="shared" si="33"/>
        <v>-3.09</v>
      </c>
      <c r="T73" s="9"/>
      <c r="U73" s="9"/>
      <c r="W73" s="11"/>
    </row>
    <row r="74" spans="1:24" x14ac:dyDescent="0.5">
      <c r="A74" s="8"/>
      <c r="B74" s="3" t="s">
        <v>68</v>
      </c>
      <c r="C74" s="12" t="s">
        <v>69</v>
      </c>
      <c r="D74" s="13">
        <v>154</v>
      </c>
      <c r="E74" s="13">
        <v>157.17874665459999</v>
      </c>
      <c r="F74" s="7">
        <f t="shared" si="35"/>
        <v>555</v>
      </c>
      <c r="G74" s="13">
        <v>105</v>
      </c>
      <c r="H74" s="13">
        <v>122</v>
      </c>
      <c r="I74" s="7">
        <v>432</v>
      </c>
      <c r="J74" s="7">
        <v>105.35299999999999</v>
      </c>
      <c r="K74" s="7">
        <v>67.301272999999995</v>
      </c>
      <c r="L74" s="7">
        <v>241.70599999999999</v>
      </c>
      <c r="M74" s="54">
        <f>ROUND(D74/G74*100-100,2)</f>
        <v>46.67</v>
      </c>
      <c r="N74" s="54">
        <f t="shared" si="30"/>
        <v>28.84</v>
      </c>
      <c r="O74" s="54">
        <f t="shared" si="31"/>
        <v>28.47</v>
      </c>
      <c r="P74" s="54">
        <f>ROUND(D74/J74*100-100,2)</f>
        <v>46.18</v>
      </c>
      <c r="Q74" s="54">
        <f t="shared" si="32"/>
        <v>133.54</v>
      </c>
      <c r="R74" s="54">
        <f t="shared" si="33"/>
        <v>129.62</v>
      </c>
      <c r="S74" s="15"/>
      <c r="T74" s="9"/>
      <c r="U74" s="9"/>
      <c r="W74" s="11"/>
    </row>
    <row r="75" spans="1:24" x14ac:dyDescent="0.5">
      <c r="A75" s="8"/>
      <c r="B75" s="3" t="s">
        <v>70</v>
      </c>
      <c r="C75" s="12" t="s">
        <v>7</v>
      </c>
      <c r="D75" s="54" t="s">
        <v>118</v>
      </c>
      <c r="E75" s="7">
        <f t="shared" ref="E75:L75" si="40">SUM(E76:E79)</f>
        <v>33355.2055458861</v>
      </c>
      <c r="F75" s="7">
        <f t="shared" si="40"/>
        <v>117863</v>
      </c>
      <c r="G75" s="54" t="s">
        <v>118</v>
      </c>
      <c r="H75" s="7">
        <f t="shared" si="40"/>
        <v>35277</v>
      </c>
      <c r="I75" s="7">
        <f t="shared" si="40"/>
        <v>125246</v>
      </c>
      <c r="J75" s="54" t="s">
        <v>118</v>
      </c>
      <c r="K75" s="7">
        <f t="shared" si="40"/>
        <v>33548.563190999994</v>
      </c>
      <c r="L75" s="7">
        <f t="shared" si="40"/>
        <v>120488.208</v>
      </c>
      <c r="M75" s="54" t="s">
        <v>56</v>
      </c>
      <c r="N75" s="54">
        <f t="shared" si="30"/>
        <v>-5.45</v>
      </c>
      <c r="O75" s="54">
        <f t="shared" si="31"/>
        <v>-5.89</v>
      </c>
      <c r="P75" s="54"/>
      <c r="Q75" s="54">
        <f t="shared" si="32"/>
        <v>-0.57999999999999996</v>
      </c>
      <c r="R75" s="54">
        <f t="shared" si="33"/>
        <v>-2.1800000000000002</v>
      </c>
      <c r="T75" s="9"/>
      <c r="U75" s="9"/>
      <c r="W75" s="11"/>
    </row>
    <row r="76" spans="1:24" x14ac:dyDescent="0.5">
      <c r="A76" s="3"/>
      <c r="B76" s="3" t="s">
        <v>71</v>
      </c>
      <c r="C76" s="12" t="s">
        <v>69</v>
      </c>
      <c r="D76" s="13">
        <v>0</v>
      </c>
      <c r="E76" s="13">
        <v>0</v>
      </c>
      <c r="F76" s="7">
        <f>ROUND(E76/283.000136*1000,0)</f>
        <v>0</v>
      </c>
      <c r="G76" s="13">
        <v>0</v>
      </c>
      <c r="H76" s="13">
        <v>0</v>
      </c>
      <c r="I76" s="7">
        <v>0</v>
      </c>
      <c r="J76" s="7">
        <v>0</v>
      </c>
      <c r="K76" s="7">
        <v>0</v>
      </c>
      <c r="L76" s="7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15"/>
      <c r="T76" s="9"/>
      <c r="U76" s="9"/>
      <c r="W76" s="11"/>
    </row>
    <row r="77" spans="1:24" x14ac:dyDescent="0.5">
      <c r="A77" s="3"/>
      <c r="B77" s="3" t="s">
        <v>72</v>
      </c>
      <c r="C77" s="12" t="s">
        <v>69</v>
      </c>
      <c r="D77" s="13">
        <v>23578.117090600004</v>
      </c>
      <c r="E77" s="13">
        <v>7596.141538941999</v>
      </c>
      <c r="F77" s="7">
        <f>ROUND(E77/283.000136*1000,0)</f>
        <v>26841</v>
      </c>
      <c r="G77" s="13">
        <v>32479</v>
      </c>
      <c r="H77" s="13">
        <v>9673</v>
      </c>
      <c r="I77" s="7">
        <v>34343</v>
      </c>
      <c r="J77" s="7">
        <v>32221.332999999999</v>
      </c>
      <c r="K77" s="7">
        <v>10960.554085</v>
      </c>
      <c r="L77" s="7">
        <v>39364.351000000002</v>
      </c>
      <c r="M77" s="54">
        <f t="shared" ref="M77:O78" si="41">ROUND(D77/G77*100-100,2)</f>
        <v>-27.41</v>
      </c>
      <c r="N77" s="54">
        <f t="shared" si="41"/>
        <v>-21.47</v>
      </c>
      <c r="O77" s="54">
        <f t="shared" si="41"/>
        <v>-21.84</v>
      </c>
      <c r="P77" s="54">
        <f>ROUND(D77/J77*100-100,2)</f>
        <v>-26.82</v>
      </c>
      <c r="Q77" s="54">
        <f t="shared" ref="P77:R78" si="42">ROUND(E77/K77*100-100,2)</f>
        <v>-30.7</v>
      </c>
      <c r="R77" s="54">
        <f t="shared" si="42"/>
        <v>-31.81</v>
      </c>
      <c r="S77" s="15"/>
      <c r="T77" s="9"/>
      <c r="U77" s="9"/>
      <c r="W77" s="11"/>
    </row>
    <row r="78" spans="1:24" x14ac:dyDescent="0.5">
      <c r="A78" s="3"/>
      <c r="B78" s="3" t="s">
        <v>73</v>
      </c>
      <c r="C78" s="12" t="s">
        <v>69</v>
      </c>
      <c r="D78" s="13">
        <v>6417.473862400002</v>
      </c>
      <c r="E78" s="13">
        <v>8404.2215262746995</v>
      </c>
      <c r="F78" s="7">
        <f>ROUND(E78/283.000136*1000,0)</f>
        <v>29697</v>
      </c>
      <c r="G78" s="13">
        <v>8924</v>
      </c>
      <c r="H78" s="13">
        <v>10171</v>
      </c>
      <c r="I78" s="7">
        <v>36110</v>
      </c>
      <c r="J78" s="7">
        <v>7625.3040000000001</v>
      </c>
      <c r="K78" s="7">
        <v>8110.3231230000001</v>
      </c>
      <c r="L78" s="7">
        <v>29127.873</v>
      </c>
      <c r="M78" s="54">
        <f t="shared" si="41"/>
        <v>-28.09</v>
      </c>
      <c r="N78" s="54">
        <f t="shared" si="41"/>
        <v>-17.37</v>
      </c>
      <c r="O78" s="54">
        <f t="shared" si="41"/>
        <v>-17.760000000000002</v>
      </c>
      <c r="P78" s="54">
        <f t="shared" si="42"/>
        <v>-15.84</v>
      </c>
      <c r="Q78" s="54">
        <f t="shared" si="42"/>
        <v>3.62</v>
      </c>
      <c r="R78" s="54">
        <f t="shared" si="42"/>
        <v>1.95</v>
      </c>
      <c r="S78" s="15"/>
      <c r="T78" s="9"/>
      <c r="U78" s="9"/>
      <c r="W78" s="11"/>
    </row>
    <row r="79" spans="1:24" x14ac:dyDescent="0.5">
      <c r="A79" s="3"/>
      <c r="B79" s="3" t="s">
        <v>74</v>
      </c>
      <c r="C79" s="12" t="s">
        <v>7</v>
      </c>
      <c r="D79" s="54" t="s">
        <v>118</v>
      </c>
      <c r="E79" s="13">
        <v>17354.842480669406</v>
      </c>
      <c r="F79" s="7">
        <f>ROUND(E79/283.000136*1000,0)</f>
        <v>61325</v>
      </c>
      <c r="G79" s="54" t="s">
        <v>118</v>
      </c>
      <c r="H79" s="13">
        <v>15433</v>
      </c>
      <c r="I79" s="7">
        <v>54793</v>
      </c>
      <c r="J79" s="54" t="s">
        <v>118</v>
      </c>
      <c r="K79" s="7">
        <v>14477.685982999999</v>
      </c>
      <c r="L79" s="7">
        <v>51995.983999999997</v>
      </c>
      <c r="M79" s="54" t="s">
        <v>56</v>
      </c>
      <c r="N79" s="54">
        <f t="shared" ref="N79:O83" si="43">ROUND(E79/H79*100-100,2)</f>
        <v>12.45</v>
      </c>
      <c r="O79" s="54">
        <f t="shared" si="43"/>
        <v>11.92</v>
      </c>
      <c r="P79" s="54" t="s">
        <v>56</v>
      </c>
      <c r="Q79" s="54">
        <f t="shared" ref="P79:R83" si="44">ROUND(E79/K79*100-100,2)</f>
        <v>19.87</v>
      </c>
      <c r="R79" s="54">
        <f t="shared" si="44"/>
        <v>17.940000000000001</v>
      </c>
      <c r="T79" s="9"/>
      <c r="U79" s="9"/>
      <c r="W79" s="11"/>
    </row>
    <row r="80" spans="1:24" x14ac:dyDescent="0.5">
      <c r="A80" s="8"/>
      <c r="B80" s="3" t="s">
        <v>75</v>
      </c>
      <c r="C80" s="12" t="s">
        <v>7</v>
      </c>
      <c r="D80" s="54" t="s">
        <v>118</v>
      </c>
      <c r="E80" s="7">
        <f>SUM(E81:E88)</f>
        <v>9698.0369951182001</v>
      </c>
      <c r="F80" s="7">
        <f>SUM(F81:F88)</f>
        <v>34270</v>
      </c>
      <c r="G80" s="54" t="s">
        <v>118</v>
      </c>
      <c r="H80" s="7">
        <f>SUM(H81:H88)</f>
        <v>12614</v>
      </c>
      <c r="I80" s="7">
        <f>SUM(I81:I88)</f>
        <v>44784</v>
      </c>
      <c r="J80" s="54" t="s">
        <v>118</v>
      </c>
      <c r="K80" s="7">
        <f>SUM(K81:K88)</f>
        <v>8725.6134390000007</v>
      </c>
      <c r="L80" s="7">
        <f>SUM(L81:L88)</f>
        <v>31337.688000000002</v>
      </c>
      <c r="M80" s="54" t="s">
        <v>56</v>
      </c>
      <c r="N80" s="54">
        <f t="shared" si="43"/>
        <v>-23.12</v>
      </c>
      <c r="O80" s="54">
        <f t="shared" si="43"/>
        <v>-23.48</v>
      </c>
      <c r="P80" s="54" t="s">
        <v>56</v>
      </c>
      <c r="Q80" s="54">
        <f t="shared" si="44"/>
        <v>11.14</v>
      </c>
      <c r="R80" s="54">
        <f t="shared" si="44"/>
        <v>9.36</v>
      </c>
      <c r="T80" s="9"/>
      <c r="U80" s="9"/>
      <c r="W80" s="11"/>
    </row>
    <row r="81" spans="1:23" x14ac:dyDescent="0.5">
      <c r="A81" s="3"/>
      <c r="B81" s="3" t="s">
        <v>76</v>
      </c>
      <c r="C81" s="12" t="s">
        <v>77</v>
      </c>
      <c r="D81" s="13">
        <v>128</v>
      </c>
      <c r="E81" s="13">
        <v>846.88034152419993</v>
      </c>
      <c r="F81" s="7">
        <f>ROUND(E81/283.000136*1000,0)</f>
        <v>2993</v>
      </c>
      <c r="G81" s="13">
        <v>144</v>
      </c>
      <c r="H81" s="13">
        <v>904</v>
      </c>
      <c r="I81" s="7">
        <v>3210</v>
      </c>
      <c r="J81" s="7">
        <v>212.3</v>
      </c>
      <c r="K81" s="7">
        <v>1027.835478</v>
      </c>
      <c r="L81" s="7">
        <v>3691.4270000000001</v>
      </c>
      <c r="M81" s="54">
        <f>ROUND(D81/G81*100-100,2)</f>
        <v>-11.11</v>
      </c>
      <c r="N81" s="54">
        <f t="shared" si="43"/>
        <v>-6.32</v>
      </c>
      <c r="O81" s="54">
        <f t="shared" si="43"/>
        <v>-6.76</v>
      </c>
      <c r="P81" s="54">
        <f t="shared" si="44"/>
        <v>-39.71</v>
      </c>
      <c r="Q81" s="54">
        <f t="shared" si="44"/>
        <v>-17.61</v>
      </c>
      <c r="R81" s="54">
        <f t="shared" si="44"/>
        <v>-18.920000000000002</v>
      </c>
      <c r="S81" s="15"/>
      <c r="T81" s="9"/>
      <c r="U81" s="9"/>
      <c r="W81" s="11"/>
    </row>
    <row r="82" spans="1:23" x14ac:dyDescent="0.5">
      <c r="A82" s="3"/>
      <c r="B82" s="3" t="s">
        <v>78</v>
      </c>
      <c r="C82" s="12" t="s">
        <v>7</v>
      </c>
      <c r="D82" s="54" t="s">
        <v>118</v>
      </c>
      <c r="E82" s="13">
        <v>487.58576370210011</v>
      </c>
      <c r="F82" s="7">
        <f>ROUND(E82/283.000136*1000,0)</f>
        <v>1723</v>
      </c>
      <c r="G82" s="54" t="s">
        <v>118</v>
      </c>
      <c r="H82" s="13">
        <v>1289</v>
      </c>
      <c r="I82" s="7">
        <v>4575</v>
      </c>
      <c r="J82" s="54" t="s">
        <v>118</v>
      </c>
      <c r="K82" s="7">
        <v>424.89793200000003</v>
      </c>
      <c r="L82" s="7">
        <v>1526.0029999999999</v>
      </c>
      <c r="M82" s="54" t="s">
        <v>56</v>
      </c>
      <c r="N82" s="54">
        <f t="shared" si="43"/>
        <v>-62.17</v>
      </c>
      <c r="O82" s="54">
        <f t="shared" si="43"/>
        <v>-62.34</v>
      </c>
      <c r="P82" s="54"/>
      <c r="Q82" s="54">
        <f t="shared" si="44"/>
        <v>14.75</v>
      </c>
      <c r="R82" s="54">
        <f t="shared" si="44"/>
        <v>12.91</v>
      </c>
      <c r="T82" s="9"/>
      <c r="U82" s="9"/>
      <c r="W82" s="11"/>
    </row>
    <row r="83" spans="1:23" x14ac:dyDescent="0.5">
      <c r="B83" s="3" t="s">
        <v>79</v>
      </c>
      <c r="C83" s="12" t="s">
        <v>7</v>
      </c>
      <c r="D83" s="54" t="s">
        <v>118</v>
      </c>
      <c r="E83" s="7">
        <v>2096.6471966228996</v>
      </c>
      <c r="F83" s="7">
        <f>ROUND(E83/283.000136*1000,0)</f>
        <v>7409</v>
      </c>
      <c r="G83" s="54" t="s">
        <v>118</v>
      </c>
      <c r="H83" s="7">
        <v>1899</v>
      </c>
      <c r="I83" s="7">
        <v>6743</v>
      </c>
      <c r="J83" s="54" t="s">
        <v>118</v>
      </c>
      <c r="K83" s="7">
        <v>1402.824625</v>
      </c>
      <c r="L83" s="7">
        <v>5038.1850000000004</v>
      </c>
      <c r="M83" s="54" t="s">
        <v>56</v>
      </c>
      <c r="N83" s="54">
        <f t="shared" si="43"/>
        <v>10.41</v>
      </c>
      <c r="O83" s="54">
        <f t="shared" si="43"/>
        <v>9.8800000000000008</v>
      </c>
      <c r="P83" s="54" t="s">
        <v>56</v>
      </c>
      <c r="Q83" s="54">
        <f t="shared" si="44"/>
        <v>49.46</v>
      </c>
      <c r="R83" s="54">
        <f t="shared" si="44"/>
        <v>47.06</v>
      </c>
      <c r="T83" s="9"/>
      <c r="U83" s="9"/>
      <c r="W83" s="11"/>
    </row>
    <row r="84" spans="1:23" x14ac:dyDescent="0.5">
      <c r="B84" s="3" t="s">
        <v>80</v>
      </c>
      <c r="C84" s="56"/>
      <c r="D84" s="54"/>
      <c r="F84" s="7"/>
      <c r="G84" s="54"/>
      <c r="H84" s="7"/>
      <c r="I84" s="7"/>
      <c r="J84" s="54"/>
      <c r="M84" s="54"/>
      <c r="N84" s="54"/>
      <c r="O84" s="54"/>
      <c r="P84" s="54"/>
      <c r="Q84" s="54"/>
      <c r="R84" s="54"/>
      <c r="T84" s="9"/>
      <c r="U84" s="9"/>
      <c r="W84" s="11"/>
    </row>
    <row r="85" spans="1:23" x14ac:dyDescent="0.5">
      <c r="B85" s="3" t="s">
        <v>81</v>
      </c>
      <c r="C85" s="12" t="s">
        <v>7</v>
      </c>
      <c r="D85" s="54" t="s">
        <v>118</v>
      </c>
      <c r="E85" s="7">
        <v>1383.8804455919997</v>
      </c>
      <c r="F85" s="7">
        <f t="shared" ref="F85:F95" si="45">ROUND(E85/283.000136*1000,0)</f>
        <v>4890</v>
      </c>
      <c r="G85" s="54" t="s">
        <v>118</v>
      </c>
      <c r="H85" s="13">
        <v>1175</v>
      </c>
      <c r="I85" s="7">
        <v>4173</v>
      </c>
      <c r="J85" s="54" t="s">
        <v>118</v>
      </c>
      <c r="K85" s="7">
        <v>1058.103325</v>
      </c>
      <c r="L85" s="7">
        <v>3800.1370000000002</v>
      </c>
      <c r="M85" s="54" t="s">
        <v>56</v>
      </c>
      <c r="N85" s="54">
        <f t="shared" ref="M85:N95" si="46">ROUND(E85/H85*100-100,2)</f>
        <v>17.78</v>
      </c>
      <c r="O85" s="54">
        <f t="shared" ref="O85:O95" si="47">ROUND(F85/I85*100-100,2)</f>
        <v>17.18</v>
      </c>
      <c r="P85" s="54" t="s">
        <v>56</v>
      </c>
      <c r="Q85" s="54">
        <f t="shared" ref="Q85:Q95" si="48">ROUND(E85/K85*100-100,2)</f>
        <v>30.79</v>
      </c>
      <c r="R85" s="54">
        <f t="shared" ref="R85:R95" si="49">ROUND(F85/L85*100-100,2)</f>
        <v>28.68</v>
      </c>
      <c r="T85" s="9"/>
      <c r="U85" s="9"/>
      <c r="W85" s="11"/>
    </row>
    <row r="86" spans="1:23" x14ac:dyDescent="0.5">
      <c r="B86" s="3" t="s">
        <v>82</v>
      </c>
      <c r="C86" s="12" t="s">
        <v>7</v>
      </c>
      <c r="D86" s="54" t="s">
        <v>118</v>
      </c>
      <c r="E86" s="13">
        <v>524.02743100459998</v>
      </c>
      <c r="F86" s="7">
        <f t="shared" si="45"/>
        <v>1852</v>
      </c>
      <c r="G86" s="54" t="s">
        <v>118</v>
      </c>
      <c r="H86" s="13">
        <v>710</v>
      </c>
      <c r="I86" s="7">
        <v>2520</v>
      </c>
      <c r="J86" s="54" t="s">
        <v>118</v>
      </c>
      <c r="K86" s="7">
        <v>500.22998699999999</v>
      </c>
      <c r="L86" s="7">
        <v>1796.567</v>
      </c>
      <c r="M86" s="54" t="s">
        <v>56</v>
      </c>
      <c r="N86" s="54">
        <f t="shared" si="46"/>
        <v>-26.19</v>
      </c>
      <c r="O86" s="54">
        <f t="shared" si="47"/>
        <v>-26.51</v>
      </c>
      <c r="P86" s="54" t="s">
        <v>56</v>
      </c>
      <c r="Q86" s="54">
        <f t="shared" si="48"/>
        <v>4.76</v>
      </c>
      <c r="R86" s="54">
        <f t="shared" si="49"/>
        <v>3.09</v>
      </c>
      <c r="T86" s="9"/>
      <c r="U86" s="9"/>
      <c r="W86" s="11"/>
    </row>
    <row r="87" spans="1:23" x14ac:dyDescent="0.5">
      <c r="B87" s="3" t="s">
        <v>115</v>
      </c>
      <c r="C87" s="12" t="s">
        <v>77</v>
      </c>
      <c r="D87" s="13">
        <v>1816.0730000000001</v>
      </c>
      <c r="E87" s="13">
        <v>2534.072640209301</v>
      </c>
      <c r="F87" s="7">
        <f t="shared" si="45"/>
        <v>8954</v>
      </c>
      <c r="G87" s="13">
        <v>2250</v>
      </c>
      <c r="H87" s="13">
        <v>3730</v>
      </c>
      <c r="I87" s="7">
        <v>13242</v>
      </c>
      <c r="J87" s="7">
        <v>1376.6</v>
      </c>
      <c r="K87" s="7">
        <v>1881.1626229999999</v>
      </c>
      <c r="L87" s="7">
        <v>6756.1090000000004</v>
      </c>
      <c r="M87" s="54">
        <f t="shared" si="46"/>
        <v>-19.29</v>
      </c>
      <c r="N87" s="54">
        <f t="shared" si="46"/>
        <v>-32.06</v>
      </c>
      <c r="O87" s="54">
        <f t="shared" si="47"/>
        <v>-32.380000000000003</v>
      </c>
      <c r="P87" s="54">
        <f t="shared" ref="P87" si="50">ROUND(D87/J87*100-100,2)</f>
        <v>31.92</v>
      </c>
      <c r="Q87" s="54">
        <f t="shared" si="48"/>
        <v>34.71</v>
      </c>
      <c r="R87" s="54">
        <f t="shared" si="49"/>
        <v>32.53</v>
      </c>
      <c r="S87" s="15"/>
      <c r="T87" s="9"/>
      <c r="U87" s="9"/>
      <c r="W87" s="11"/>
    </row>
    <row r="88" spans="1:23" x14ac:dyDescent="0.5">
      <c r="B88" s="3" t="s">
        <v>116</v>
      </c>
      <c r="C88" s="12" t="s">
        <v>7</v>
      </c>
      <c r="D88" s="54" t="s">
        <v>118</v>
      </c>
      <c r="E88" s="13">
        <v>1824.9431764630999</v>
      </c>
      <c r="F88" s="7">
        <f t="shared" si="45"/>
        <v>6449</v>
      </c>
      <c r="G88" s="54" t="s">
        <v>118</v>
      </c>
      <c r="H88" s="13">
        <v>2907</v>
      </c>
      <c r="I88" s="7">
        <v>10321</v>
      </c>
      <c r="J88" s="54" t="s">
        <v>118</v>
      </c>
      <c r="K88" s="7">
        <v>2430.5594689999998</v>
      </c>
      <c r="L88" s="7">
        <v>8729.26</v>
      </c>
      <c r="M88" s="54" t="s">
        <v>56</v>
      </c>
      <c r="N88" s="54">
        <f t="shared" si="46"/>
        <v>-37.22</v>
      </c>
      <c r="O88" s="54">
        <f t="shared" si="47"/>
        <v>-37.520000000000003</v>
      </c>
      <c r="P88" s="54" t="s">
        <v>56</v>
      </c>
      <c r="Q88" s="54">
        <f t="shared" si="48"/>
        <v>-24.92</v>
      </c>
      <c r="R88" s="54">
        <f t="shared" si="49"/>
        <v>-26.12</v>
      </c>
      <c r="T88" s="9"/>
      <c r="U88" s="9"/>
      <c r="W88" s="11"/>
    </row>
    <row r="89" spans="1:23" x14ac:dyDescent="0.5">
      <c r="A89" s="8"/>
      <c r="B89" s="3" t="s">
        <v>83</v>
      </c>
      <c r="C89" s="12" t="s">
        <v>112</v>
      </c>
      <c r="D89" s="13">
        <v>1</v>
      </c>
      <c r="E89" s="13">
        <v>1.879796925</v>
      </c>
      <c r="F89" s="7">
        <f t="shared" si="45"/>
        <v>7</v>
      </c>
      <c r="G89" s="13">
        <v>54</v>
      </c>
      <c r="H89" s="13">
        <v>116</v>
      </c>
      <c r="I89" s="7">
        <v>413</v>
      </c>
      <c r="J89" s="7">
        <v>92.477999999999994</v>
      </c>
      <c r="K89" s="7">
        <v>165.41747000000001</v>
      </c>
      <c r="L89" s="7">
        <v>594.09299999999996</v>
      </c>
      <c r="M89" s="54">
        <f>ROUND(D89/G89*100-100,2)</f>
        <v>-98.15</v>
      </c>
      <c r="N89" s="54">
        <f t="shared" si="46"/>
        <v>-98.38</v>
      </c>
      <c r="O89" s="54">
        <f t="shared" si="47"/>
        <v>-98.31</v>
      </c>
      <c r="P89" s="54">
        <f t="shared" ref="P89" si="51">ROUND(D89/J89*100-100,2)</f>
        <v>-98.92</v>
      </c>
      <c r="Q89" s="54">
        <f t="shared" si="48"/>
        <v>-98.86</v>
      </c>
      <c r="R89" s="54">
        <f t="shared" si="49"/>
        <v>-98.82</v>
      </c>
      <c r="S89" s="15"/>
      <c r="T89" s="9"/>
      <c r="U89" s="9"/>
      <c r="W89" s="11"/>
    </row>
    <row r="90" spans="1:23" x14ac:dyDescent="0.5">
      <c r="A90" s="8"/>
      <c r="B90" s="3" t="s">
        <v>84</v>
      </c>
      <c r="C90" s="12" t="s">
        <v>7</v>
      </c>
      <c r="D90" s="54" t="s">
        <v>118</v>
      </c>
      <c r="E90" s="13">
        <v>7.7505561440999982</v>
      </c>
      <c r="F90" s="7">
        <f t="shared" si="45"/>
        <v>27</v>
      </c>
      <c r="G90" s="54" t="s">
        <v>118</v>
      </c>
      <c r="H90" s="13">
        <v>174</v>
      </c>
      <c r="I90" s="7">
        <v>617</v>
      </c>
      <c r="J90" s="54" t="s">
        <v>118</v>
      </c>
      <c r="K90" s="7">
        <v>800.57020599999998</v>
      </c>
      <c r="L90" s="7">
        <v>2875.2080000000001</v>
      </c>
      <c r="M90" s="54" t="s">
        <v>56</v>
      </c>
      <c r="N90" s="54">
        <f t="shared" si="46"/>
        <v>-95.55</v>
      </c>
      <c r="O90" s="54">
        <f t="shared" si="47"/>
        <v>-95.62</v>
      </c>
      <c r="P90" s="54" t="s">
        <v>56</v>
      </c>
      <c r="Q90" s="54">
        <f t="shared" si="48"/>
        <v>-99.03</v>
      </c>
      <c r="R90" s="54">
        <f t="shared" si="49"/>
        <v>-99.06</v>
      </c>
      <c r="T90" s="9"/>
      <c r="U90" s="9"/>
      <c r="W90" s="11"/>
    </row>
    <row r="91" spans="1:23" x14ac:dyDescent="0.5">
      <c r="A91" s="8"/>
      <c r="B91" s="3" t="s">
        <v>85</v>
      </c>
      <c r="C91" s="12" t="s">
        <v>77</v>
      </c>
      <c r="D91" s="67">
        <v>117.5574</v>
      </c>
      <c r="E91" s="13">
        <v>190.50760055350003</v>
      </c>
      <c r="F91" s="7">
        <f t="shared" si="45"/>
        <v>673</v>
      </c>
      <c r="G91" s="67">
        <v>71</v>
      </c>
      <c r="H91" s="13">
        <v>219</v>
      </c>
      <c r="I91" s="7">
        <v>777</v>
      </c>
      <c r="J91" s="7">
        <v>93.21</v>
      </c>
      <c r="K91" s="7">
        <v>156.47188299999999</v>
      </c>
      <c r="L91" s="7">
        <v>561.98900000000003</v>
      </c>
      <c r="M91" s="54">
        <f>ROUND(D91/G91*100-100,2)</f>
        <v>65.569999999999993</v>
      </c>
      <c r="N91" s="54">
        <f t="shared" si="46"/>
        <v>-13.01</v>
      </c>
      <c r="O91" s="54">
        <f t="shared" si="47"/>
        <v>-13.38</v>
      </c>
      <c r="P91" s="54">
        <f t="shared" ref="P91:P92" si="52">ROUND(D91/J91*100-100,2)</f>
        <v>26.12</v>
      </c>
      <c r="Q91" s="54">
        <f t="shared" si="48"/>
        <v>21.75</v>
      </c>
      <c r="R91" s="54">
        <f t="shared" si="49"/>
        <v>19.75</v>
      </c>
      <c r="S91" s="15"/>
      <c r="T91" s="9"/>
      <c r="U91" s="9"/>
      <c r="W91" s="11"/>
    </row>
    <row r="92" spans="1:23" x14ac:dyDescent="0.5">
      <c r="A92" s="8"/>
      <c r="B92" s="3" t="s">
        <v>86</v>
      </c>
      <c r="C92" s="12" t="s">
        <v>69</v>
      </c>
      <c r="D92" s="67">
        <v>1665.8</v>
      </c>
      <c r="E92" s="13">
        <v>51.999122862499995</v>
      </c>
      <c r="F92" s="7">
        <f t="shared" si="45"/>
        <v>184</v>
      </c>
      <c r="G92" s="67">
        <v>1514</v>
      </c>
      <c r="H92" s="13">
        <v>45</v>
      </c>
      <c r="I92" s="7">
        <v>160</v>
      </c>
      <c r="J92" s="7">
        <v>24808.397000000001</v>
      </c>
      <c r="K92" s="7">
        <v>1232.1629290000001</v>
      </c>
      <c r="L92" s="7">
        <v>4425.2550000000001</v>
      </c>
      <c r="M92" s="54">
        <f>ROUND(D92/G92*100-100,2)</f>
        <v>10.029999999999999</v>
      </c>
      <c r="N92" s="54">
        <f t="shared" si="46"/>
        <v>15.55</v>
      </c>
      <c r="O92" s="54">
        <f t="shared" si="47"/>
        <v>15</v>
      </c>
      <c r="P92" s="54">
        <f t="shared" si="52"/>
        <v>-93.29</v>
      </c>
      <c r="Q92" s="54">
        <f t="shared" si="48"/>
        <v>-95.78</v>
      </c>
      <c r="R92" s="54">
        <f t="shared" si="49"/>
        <v>-95.84</v>
      </c>
      <c r="S92" s="15"/>
      <c r="T92" s="9"/>
      <c r="U92" s="9"/>
      <c r="W92" s="11"/>
    </row>
    <row r="93" spans="1:23" x14ac:dyDescent="0.5">
      <c r="A93" s="8"/>
      <c r="B93" s="3" t="s">
        <v>87</v>
      </c>
      <c r="C93" s="12" t="s">
        <v>7</v>
      </c>
      <c r="D93" s="54" t="s">
        <v>118</v>
      </c>
      <c r="E93" s="7">
        <v>46.856499999999997</v>
      </c>
      <c r="F93" s="7">
        <f t="shared" si="45"/>
        <v>166</v>
      </c>
      <c r="G93" s="54" t="s">
        <v>118</v>
      </c>
      <c r="H93" s="7">
        <v>0</v>
      </c>
      <c r="I93" s="7">
        <v>0</v>
      </c>
      <c r="J93" s="54" t="s">
        <v>118</v>
      </c>
      <c r="K93" s="7">
        <v>0</v>
      </c>
      <c r="L93" s="7">
        <v>0</v>
      </c>
      <c r="M93" s="54" t="s">
        <v>118</v>
      </c>
      <c r="N93" s="54">
        <v>100</v>
      </c>
      <c r="O93" s="54">
        <v>100</v>
      </c>
      <c r="P93" s="54" t="s">
        <v>118</v>
      </c>
      <c r="Q93" s="54">
        <v>100</v>
      </c>
      <c r="R93" s="54">
        <v>100</v>
      </c>
      <c r="T93" s="9"/>
      <c r="U93" s="9"/>
      <c r="W93" s="11"/>
    </row>
    <row r="94" spans="1:23" x14ac:dyDescent="0.5">
      <c r="A94" s="8"/>
      <c r="B94" s="3" t="s">
        <v>88</v>
      </c>
      <c r="C94" s="12" t="s">
        <v>69</v>
      </c>
      <c r="D94" s="13">
        <v>1106009.906</v>
      </c>
      <c r="E94" s="13">
        <v>11843.074670147405</v>
      </c>
      <c r="F94" s="7">
        <f t="shared" si="45"/>
        <v>41848</v>
      </c>
      <c r="G94" s="13">
        <v>885419</v>
      </c>
      <c r="H94" s="13">
        <v>9643</v>
      </c>
      <c r="I94" s="7">
        <v>34236</v>
      </c>
      <c r="J94" s="7">
        <v>905801</v>
      </c>
      <c r="K94" s="7">
        <v>8274.922364</v>
      </c>
      <c r="L94" s="7">
        <v>29719.021000000001</v>
      </c>
      <c r="M94" s="54">
        <f t="shared" ref="M94:M95" si="53">ROUND(D94/G94*100-100,2)</f>
        <v>24.91</v>
      </c>
      <c r="N94" s="54">
        <f t="shared" si="46"/>
        <v>22.82</v>
      </c>
      <c r="O94" s="54">
        <f t="shared" si="47"/>
        <v>22.23</v>
      </c>
      <c r="P94" s="54">
        <f t="shared" ref="P94:P95" si="54">ROUND(D94/J94*100-100,2)</f>
        <v>22.1</v>
      </c>
      <c r="Q94" s="54">
        <f t="shared" si="48"/>
        <v>43.12</v>
      </c>
      <c r="R94" s="54">
        <f t="shared" si="49"/>
        <v>40.81</v>
      </c>
      <c r="S94" s="15"/>
      <c r="T94" s="9"/>
      <c r="U94" s="9"/>
      <c r="W94" s="11"/>
    </row>
    <row r="95" spans="1:23" x14ac:dyDescent="0.5">
      <c r="A95" s="8"/>
      <c r="B95" s="3" t="s">
        <v>89</v>
      </c>
      <c r="C95" s="12" t="s">
        <v>69</v>
      </c>
      <c r="D95" s="13">
        <v>819.99</v>
      </c>
      <c r="E95" s="13">
        <v>486.84340423949999</v>
      </c>
      <c r="F95" s="7">
        <f t="shared" si="45"/>
        <v>1720</v>
      </c>
      <c r="G95" s="13">
        <v>1320</v>
      </c>
      <c r="H95" s="13">
        <v>739</v>
      </c>
      <c r="I95" s="7">
        <v>2625</v>
      </c>
      <c r="J95" s="7">
        <v>1223.643</v>
      </c>
      <c r="K95" s="7">
        <v>631.39676499999996</v>
      </c>
      <c r="L95" s="7">
        <v>2267.6350000000002</v>
      </c>
      <c r="M95" s="54">
        <f t="shared" si="53"/>
        <v>-37.880000000000003</v>
      </c>
      <c r="N95" s="54">
        <f t="shared" si="46"/>
        <v>-34.119999999999997</v>
      </c>
      <c r="O95" s="54">
        <f t="shared" si="47"/>
        <v>-34.479999999999997</v>
      </c>
      <c r="P95" s="54">
        <f t="shared" si="54"/>
        <v>-32.99</v>
      </c>
      <c r="Q95" s="54">
        <f t="shared" si="48"/>
        <v>-22.89</v>
      </c>
      <c r="R95" s="54">
        <f t="shared" si="49"/>
        <v>-24.15</v>
      </c>
      <c r="S95" s="15"/>
      <c r="T95" s="9"/>
      <c r="U95" s="9"/>
      <c r="W95" s="11"/>
    </row>
    <row r="96" spans="1:23" x14ac:dyDescent="0.5">
      <c r="C96" s="56"/>
      <c r="D96" s="7"/>
      <c r="E96" s="7"/>
      <c r="F96" s="7"/>
      <c r="G96" s="7"/>
      <c r="H96" s="7"/>
      <c r="I96" s="7"/>
      <c r="J96" s="7"/>
      <c r="K96" s="7"/>
      <c r="L96" s="7"/>
      <c r="M96" s="54"/>
      <c r="N96" s="54"/>
      <c r="O96" s="54"/>
      <c r="P96" s="54"/>
      <c r="Q96" s="54"/>
      <c r="R96" s="54"/>
      <c r="W96" s="11"/>
    </row>
    <row r="97" spans="1:23" x14ac:dyDescent="0.5">
      <c r="A97" s="3"/>
      <c r="B97" s="3" t="s">
        <v>90</v>
      </c>
      <c r="C97" s="12"/>
      <c r="D97" s="2"/>
      <c r="E97" s="7">
        <f t="shared" ref="E97:L97" si="55">E8-SUM(E10,E26,E41,E47)</f>
        <v>46708.674420129857</v>
      </c>
      <c r="F97" s="7">
        <f t="shared" si="55"/>
        <v>165047</v>
      </c>
      <c r="G97" s="2"/>
      <c r="H97" s="7">
        <f t="shared" si="55"/>
        <v>48414</v>
      </c>
      <c r="I97" s="7">
        <f t="shared" si="55"/>
        <v>171880</v>
      </c>
      <c r="J97" s="7"/>
      <c r="K97" s="7">
        <f t="shared" si="55"/>
        <v>49556.215479000006</v>
      </c>
      <c r="L97" s="7">
        <f t="shared" si="55"/>
        <v>177979.07299999986</v>
      </c>
      <c r="M97" s="54"/>
      <c r="N97" s="54">
        <f t="shared" ref="N97" si="56">ROUND(E97/H97*100-100,2)</f>
        <v>-3.52</v>
      </c>
      <c r="O97" s="54">
        <f t="shared" ref="O97" si="57">ROUND(F97/I97*100-100,2)</f>
        <v>-3.98</v>
      </c>
      <c r="P97" s="54"/>
      <c r="Q97" s="54">
        <f t="shared" ref="Q97" si="58">ROUND(E97/K97*100-100,2)</f>
        <v>-5.75</v>
      </c>
      <c r="R97" s="54">
        <f t="shared" ref="R97" si="59">ROUND(F97/L97*100-100,2)</f>
        <v>-7.27</v>
      </c>
      <c r="W97" s="11"/>
    </row>
    <row r="98" spans="1:23" x14ac:dyDescent="0.5">
      <c r="A98" s="60"/>
      <c r="B98" s="61"/>
      <c r="C98" s="61"/>
      <c r="D98" s="4"/>
      <c r="E98" s="4"/>
      <c r="F98" s="4"/>
      <c r="G98" s="4"/>
      <c r="H98" s="4"/>
      <c r="I98" s="4"/>
      <c r="J98" s="68"/>
      <c r="K98" s="68"/>
      <c r="L98" s="68"/>
      <c r="M98" s="61"/>
      <c r="N98" s="64"/>
      <c r="O98" s="64"/>
      <c r="P98" s="63"/>
      <c r="Q98" s="61"/>
      <c r="R98" s="63"/>
    </row>
    <row r="99" spans="1:23" x14ac:dyDescent="0.5">
      <c r="A99" s="3"/>
      <c r="B99" s="69" t="s">
        <v>131</v>
      </c>
      <c r="K99" s="70"/>
      <c r="L99" s="70"/>
    </row>
    <row r="100" spans="1:23" x14ac:dyDescent="0.5">
      <c r="A100" s="1" t="s">
        <v>107</v>
      </c>
      <c r="K100" s="70"/>
      <c r="L100" s="70"/>
    </row>
    <row r="101" spans="1:23" x14ac:dyDescent="0.5">
      <c r="B101" s="3" t="s">
        <v>117</v>
      </c>
      <c r="D101" s="8"/>
      <c r="E101" s="8"/>
      <c r="F101" s="8"/>
      <c r="K101" s="71"/>
      <c r="L101" s="71"/>
    </row>
    <row r="102" spans="1:23" x14ac:dyDescent="0.5">
      <c r="C102" s="3"/>
      <c r="D102" s="8"/>
      <c r="E102" s="8"/>
      <c r="F102" s="8"/>
      <c r="G102" s="12"/>
      <c r="H102"/>
      <c r="I102" s="8"/>
      <c r="K102" s="71"/>
      <c r="L102" s="71"/>
    </row>
    <row r="103" spans="1:23" x14ac:dyDescent="0.5">
      <c r="C103" s="3"/>
      <c r="D103" s="8"/>
      <c r="E103" s="8"/>
      <c r="F103" s="8"/>
      <c r="G103" s="12"/>
      <c r="H103" s="8"/>
      <c r="I103" s="8"/>
      <c r="K103" s="71"/>
      <c r="L103" s="71"/>
    </row>
    <row r="104" spans="1:23" x14ac:dyDescent="0.5">
      <c r="A104" s="101" t="s">
        <v>124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111</v>
      </c>
      <c r="K106" s="2"/>
    </row>
    <row r="107" spans="1:23" x14ac:dyDescent="0.5">
      <c r="E107" s="2"/>
      <c r="H107" s="2"/>
      <c r="I107" s="3" t="s">
        <v>110</v>
      </c>
      <c r="J107" s="61"/>
      <c r="K107" s="4"/>
      <c r="L107" s="61"/>
    </row>
    <row r="108" spans="1:23" x14ac:dyDescent="0.5">
      <c r="A108" s="72"/>
      <c r="B108" s="73"/>
      <c r="C108" s="28" t="s">
        <v>92</v>
      </c>
      <c r="D108" s="99" t="s">
        <v>125</v>
      </c>
      <c r="E108" s="100"/>
      <c r="F108" s="102"/>
      <c r="G108" s="99" t="s">
        <v>126</v>
      </c>
      <c r="H108" s="100"/>
      <c r="I108" s="102"/>
      <c r="J108" s="74" t="s">
        <v>127</v>
      </c>
      <c r="K108" s="2"/>
    </row>
    <row r="109" spans="1:23" x14ac:dyDescent="0.5">
      <c r="A109" s="1" t="s">
        <v>1</v>
      </c>
      <c r="B109" s="75"/>
      <c r="C109" s="12" t="s">
        <v>93</v>
      </c>
      <c r="D109" s="38"/>
      <c r="E109" s="2"/>
      <c r="F109" s="37"/>
      <c r="H109" s="18"/>
      <c r="J109" s="76" t="s">
        <v>128</v>
      </c>
      <c r="K109" s="4"/>
      <c r="L109" s="61"/>
    </row>
    <row r="110" spans="1:23" x14ac:dyDescent="0.5">
      <c r="A110" s="3" t="s">
        <v>2</v>
      </c>
      <c r="B110" s="75" t="s">
        <v>95</v>
      </c>
      <c r="C110" s="12" t="s">
        <v>96</v>
      </c>
      <c r="D110" s="41" t="s">
        <v>97</v>
      </c>
      <c r="E110" s="97" t="s">
        <v>98</v>
      </c>
      <c r="F110" s="98"/>
      <c r="G110" s="41" t="s">
        <v>97</v>
      </c>
      <c r="H110" s="97" t="s">
        <v>98</v>
      </c>
      <c r="I110" s="98"/>
      <c r="J110" s="41" t="s">
        <v>97</v>
      </c>
      <c r="K110" s="99" t="s">
        <v>98</v>
      </c>
      <c r="L110" s="100"/>
    </row>
    <row r="111" spans="1:23" x14ac:dyDescent="0.5">
      <c r="A111" s="61"/>
      <c r="B111" s="65"/>
      <c r="C111" s="44" t="s">
        <v>99</v>
      </c>
      <c r="D111" s="65"/>
      <c r="E111" s="45" t="s">
        <v>100</v>
      </c>
      <c r="F111" s="46" t="s">
        <v>101</v>
      </c>
      <c r="G111" s="77"/>
      <c r="H111" s="45" t="s">
        <v>100</v>
      </c>
      <c r="I111" s="46" t="s">
        <v>102</v>
      </c>
      <c r="J111" s="78"/>
      <c r="K111" s="45" t="s">
        <v>100</v>
      </c>
      <c r="L111" s="51" t="s">
        <v>102</v>
      </c>
    </row>
    <row r="112" spans="1:23" x14ac:dyDescent="0.5">
      <c r="A112" s="3"/>
      <c r="B112" s="3" t="s">
        <v>3</v>
      </c>
      <c r="D112" s="79"/>
      <c r="E112" s="79">
        <v>8947911</v>
      </c>
      <c r="F112" s="79">
        <v>32040493</v>
      </c>
      <c r="G112" s="22"/>
      <c r="H112" s="22">
        <v>8674104.2799539994</v>
      </c>
      <c r="I112" s="22">
        <v>30674631.747000001</v>
      </c>
      <c r="J112" s="54"/>
      <c r="K112" s="54">
        <f>ROUND(E112/H112*100-100,2)</f>
        <v>3.16</v>
      </c>
      <c r="L112" s="54">
        <f>ROUND(F112/I112*100-100,2)</f>
        <v>4.45</v>
      </c>
      <c r="M112" s="80"/>
      <c r="N112" s="81"/>
      <c r="O112" s="81"/>
    </row>
    <row r="113" spans="1:17" x14ac:dyDescent="0.5">
      <c r="A113" s="3"/>
      <c r="D113" s="79"/>
      <c r="E113" s="79"/>
      <c r="F113" s="79"/>
      <c r="G113" s="22"/>
      <c r="H113" s="79"/>
      <c r="I113" s="79"/>
      <c r="J113" s="54"/>
      <c r="K113" s="54"/>
      <c r="L113" s="54"/>
      <c r="M113" s="80"/>
      <c r="N113" s="81"/>
      <c r="O113" s="81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57"/>
      <c r="E114" s="7">
        <f>SUM(E115,E118:E128)</f>
        <v>1986186.0853910702</v>
      </c>
      <c r="F114" s="7">
        <f>SUM(F115,F118:F128)</f>
        <v>7116557</v>
      </c>
      <c r="G114" s="57"/>
      <c r="H114" s="7">
        <f>SUM(H115,H118:H128)</f>
        <v>2081953.7530010019</v>
      </c>
      <c r="I114" s="7">
        <f>SUM(I115,I118:I128)</f>
        <v>7369919.8780000005</v>
      </c>
      <c r="J114" s="54"/>
      <c r="K114" s="54">
        <f>ROUND(E114/H114*100-100,2)</f>
        <v>-4.5999999999999996</v>
      </c>
      <c r="L114" s="54">
        <f>ROUND(F114/I114*100-100,2)</f>
        <v>-3.44</v>
      </c>
      <c r="M114" s="80"/>
      <c r="N114" s="81"/>
      <c r="O114" s="81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60">SUM(D116:D117)</f>
        <v>5817660.1863705004</v>
      </c>
      <c r="E115" s="7">
        <f t="shared" si="60"/>
        <v>935613.5301195113</v>
      </c>
      <c r="F115" s="7">
        <f t="shared" si="60"/>
        <v>3353052</v>
      </c>
      <c r="G115" s="7">
        <f t="shared" ref="G115:I115" si="61">SUM(G116:G117)</f>
        <v>6027150</v>
      </c>
      <c r="H115" s="7">
        <f t="shared" si="61"/>
        <v>1107322.922076002</v>
      </c>
      <c r="I115" s="7">
        <f t="shared" si="61"/>
        <v>3931786.4639999992</v>
      </c>
      <c r="J115" s="54">
        <f>ROUND(D115/G115*100-100,2)</f>
        <v>-3.48</v>
      </c>
      <c r="K115" s="54">
        <f>ROUND(E115/H115*100-100,2)</f>
        <v>-15.51</v>
      </c>
      <c r="L115" s="54">
        <f>ROUND(F115/I115*100-100,2)</f>
        <v>-14.72</v>
      </c>
      <c r="M115" s="80"/>
      <c r="N115" s="82"/>
      <c r="O115" s="82"/>
    </row>
    <row r="116" spans="1:17" x14ac:dyDescent="0.5">
      <c r="B116" s="3" t="s">
        <v>10</v>
      </c>
      <c r="C116" s="12" t="s">
        <v>9</v>
      </c>
      <c r="D116" s="79">
        <v>808643.47616349999</v>
      </c>
      <c r="E116" s="79">
        <v>231888.74511049871</v>
      </c>
      <c r="F116" s="79">
        <v>830569</v>
      </c>
      <c r="G116" s="22">
        <v>773995</v>
      </c>
      <c r="H116" s="22">
        <v>247569.290328</v>
      </c>
      <c r="I116" s="22">
        <v>877078.55999999901</v>
      </c>
      <c r="J116" s="54">
        <f t="shared" ref="J116:J120" si="62">ROUND(D116/G116*100-100,2)</f>
        <v>4.4800000000000004</v>
      </c>
      <c r="K116" s="54">
        <f t="shared" ref="K116:L120" si="63">ROUND(E116/H116*100-100,2)</f>
        <v>-6.33</v>
      </c>
      <c r="L116" s="54">
        <f t="shared" si="63"/>
        <v>-5.3</v>
      </c>
      <c r="M116" s="9"/>
      <c r="N116" s="9"/>
      <c r="O116" s="82"/>
    </row>
    <row r="117" spans="1:17" x14ac:dyDescent="0.5">
      <c r="B117" s="3" t="s">
        <v>11</v>
      </c>
      <c r="C117" s="12" t="s">
        <v>9</v>
      </c>
      <c r="D117" s="79">
        <v>5009016.7102070004</v>
      </c>
      <c r="E117" s="79">
        <v>703724.78500901256</v>
      </c>
      <c r="F117" s="79">
        <v>2522483</v>
      </c>
      <c r="G117" s="22">
        <v>5253155</v>
      </c>
      <c r="H117" s="22">
        <v>859753.63174800202</v>
      </c>
      <c r="I117" s="22">
        <v>3054707.9040000001</v>
      </c>
      <c r="J117" s="54">
        <f t="shared" si="62"/>
        <v>-4.6500000000000004</v>
      </c>
      <c r="K117" s="54">
        <f t="shared" si="63"/>
        <v>-18.149999999999999</v>
      </c>
      <c r="L117" s="54">
        <f t="shared" si="63"/>
        <v>-17.420000000000002</v>
      </c>
      <c r="M117" s="9"/>
      <c r="N117" s="9"/>
      <c r="O117" s="82"/>
    </row>
    <row r="118" spans="1:17" x14ac:dyDescent="0.5">
      <c r="A118" s="8"/>
      <c r="B118" s="3" t="s">
        <v>12</v>
      </c>
      <c r="C118" s="12" t="s">
        <v>9</v>
      </c>
      <c r="D118" s="79">
        <v>216349.5425133</v>
      </c>
      <c r="E118" s="79">
        <v>130098.8231502374</v>
      </c>
      <c r="F118" s="79">
        <v>465402</v>
      </c>
      <c r="G118" s="22">
        <v>199738.25899999999</v>
      </c>
      <c r="H118" s="22">
        <v>116040.605316</v>
      </c>
      <c r="I118" s="22">
        <v>410268.53100000002</v>
      </c>
      <c r="J118" s="54">
        <f t="shared" si="62"/>
        <v>8.32</v>
      </c>
      <c r="K118" s="54">
        <f t="shared" si="63"/>
        <v>12.11</v>
      </c>
      <c r="L118" s="54">
        <f t="shared" si="63"/>
        <v>13.44</v>
      </c>
      <c r="M118" s="9"/>
      <c r="N118" s="9"/>
      <c r="O118" s="82"/>
    </row>
    <row r="119" spans="1:17" x14ac:dyDescent="0.5">
      <c r="A119" s="8"/>
      <c r="B119" s="3" t="s">
        <v>13</v>
      </c>
      <c r="C119" s="12" t="s">
        <v>9</v>
      </c>
      <c r="D119" s="79">
        <v>578136.46420169994</v>
      </c>
      <c r="E119" s="79">
        <v>86046.647748320218</v>
      </c>
      <c r="F119" s="79">
        <v>308185</v>
      </c>
      <c r="G119" s="22">
        <v>927508.94700000004</v>
      </c>
      <c r="H119" s="22">
        <v>97142.584105999995</v>
      </c>
      <c r="I119" s="22">
        <v>343531.92800000001</v>
      </c>
      <c r="J119" s="54">
        <f t="shared" si="62"/>
        <v>-37.67</v>
      </c>
      <c r="K119" s="54">
        <f t="shared" si="63"/>
        <v>-11.42</v>
      </c>
      <c r="L119" s="54">
        <f t="shared" si="63"/>
        <v>-10.29</v>
      </c>
      <c r="M119" s="9"/>
      <c r="N119" s="9"/>
      <c r="O119" s="82"/>
    </row>
    <row r="120" spans="1:17" x14ac:dyDescent="0.5">
      <c r="A120" s="8"/>
      <c r="B120" s="3" t="s">
        <v>14</v>
      </c>
      <c r="C120" s="12" t="s">
        <v>9</v>
      </c>
      <c r="D120" s="79">
        <v>1447310.6714135001</v>
      </c>
      <c r="E120" s="79">
        <v>102720.7680034853</v>
      </c>
      <c r="F120" s="79">
        <v>367572</v>
      </c>
      <c r="G120" s="22">
        <v>1261681.2679999999</v>
      </c>
      <c r="H120" s="22">
        <v>120986.95383899999</v>
      </c>
      <c r="I120" s="22">
        <v>430055.54200000002</v>
      </c>
      <c r="J120" s="54">
        <f t="shared" si="62"/>
        <v>14.71</v>
      </c>
      <c r="K120" s="54">
        <f t="shared" si="63"/>
        <v>-15.1</v>
      </c>
      <c r="L120" s="54">
        <f t="shared" si="63"/>
        <v>-14.53</v>
      </c>
      <c r="M120" s="9"/>
      <c r="N120" s="9"/>
      <c r="O120" s="82"/>
    </row>
    <row r="121" spans="1:17" x14ac:dyDescent="0.5">
      <c r="A121" s="8"/>
      <c r="B121" s="3" t="s">
        <v>105</v>
      </c>
      <c r="C121" s="12" t="s">
        <v>9</v>
      </c>
      <c r="D121" s="79">
        <v>0</v>
      </c>
      <c r="E121" s="79">
        <v>0</v>
      </c>
      <c r="F121" s="79">
        <v>0</v>
      </c>
      <c r="G121" s="79">
        <v>268.72000000000003</v>
      </c>
      <c r="H121" s="79">
        <v>68.243001000000007</v>
      </c>
      <c r="I121" s="79">
        <v>238.90299999999999</v>
      </c>
      <c r="J121" s="54">
        <f t="shared" ref="J121" si="64">ROUND(D121/G121*100-100,2)</f>
        <v>-100</v>
      </c>
      <c r="K121" s="54">
        <f t="shared" ref="K121" si="65">ROUND(E121/H121*100-100,2)</f>
        <v>-100</v>
      </c>
      <c r="L121" s="54">
        <f t="shared" ref="L121" si="66">ROUND(F121/I121*100-100,2)</f>
        <v>-100</v>
      </c>
      <c r="M121" s="9"/>
      <c r="N121" s="9"/>
      <c r="O121" s="82"/>
    </row>
    <row r="122" spans="1:17" x14ac:dyDescent="0.5">
      <c r="A122" s="8"/>
      <c r="B122" s="3" t="s">
        <v>15</v>
      </c>
      <c r="C122" s="12" t="s">
        <v>9</v>
      </c>
      <c r="D122" s="79">
        <v>43520.266000000003</v>
      </c>
      <c r="E122" s="79">
        <v>46461.683673246102</v>
      </c>
      <c r="F122" s="79">
        <v>166527</v>
      </c>
      <c r="G122" s="22">
        <v>18119.782999999999</v>
      </c>
      <c r="H122" s="22">
        <v>18282.486365000001</v>
      </c>
      <c r="I122" s="22">
        <v>64468.406000000003</v>
      </c>
      <c r="J122" s="54">
        <f>ROUND(D122/G122*100-100,2)</f>
        <v>140.18</v>
      </c>
      <c r="K122" s="54">
        <f>ROUND(E122/H122*100-100,2)</f>
        <v>154.13</v>
      </c>
      <c r="L122" s="54">
        <f>ROUND(F122/I122*100-100,2)</f>
        <v>158.31</v>
      </c>
      <c r="M122" s="9"/>
      <c r="N122" s="9"/>
      <c r="O122" s="82"/>
    </row>
    <row r="123" spans="1:17" x14ac:dyDescent="0.5">
      <c r="A123" s="8"/>
      <c r="B123" s="3" t="s">
        <v>16</v>
      </c>
      <c r="C123" s="12" t="s">
        <v>9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79">
        <v>0</v>
      </c>
      <c r="J123" s="54">
        <v>0</v>
      </c>
      <c r="K123" s="54">
        <v>0</v>
      </c>
      <c r="L123" s="54">
        <v>0</v>
      </c>
      <c r="M123" s="9"/>
      <c r="N123" s="9"/>
      <c r="O123" s="82"/>
    </row>
    <row r="124" spans="1:17" x14ac:dyDescent="0.5">
      <c r="A124" s="8"/>
      <c r="B124" s="3" t="s">
        <v>17</v>
      </c>
      <c r="C124" s="12" t="s">
        <v>9</v>
      </c>
      <c r="D124" s="79">
        <v>27338.082376499995</v>
      </c>
      <c r="E124" s="79">
        <v>26676.973772194095</v>
      </c>
      <c r="F124" s="79">
        <v>95491</v>
      </c>
      <c r="G124" s="22">
        <v>36215.557000000001</v>
      </c>
      <c r="H124" s="22">
        <v>30993.737002000002</v>
      </c>
      <c r="I124" s="22">
        <v>109523.072</v>
      </c>
      <c r="J124" s="54">
        <f t="shared" ref="J124:L125" si="67">ROUND(D124/G124*100-100,2)</f>
        <v>-24.51</v>
      </c>
      <c r="K124" s="54">
        <f t="shared" si="67"/>
        <v>-13.93</v>
      </c>
      <c r="L124" s="54">
        <f t="shared" si="67"/>
        <v>-12.81</v>
      </c>
      <c r="M124" s="9"/>
      <c r="N124" s="9"/>
      <c r="O124" s="82"/>
    </row>
    <row r="125" spans="1:17" x14ac:dyDescent="0.5">
      <c r="A125" s="8"/>
      <c r="B125" s="3" t="s">
        <v>18</v>
      </c>
      <c r="C125" s="12" t="s">
        <v>9</v>
      </c>
      <c r="D125" s="79">
        <v>321753.21953240002</v>
      </c>
      <c r="E125" s="79">
        <v>107083.61748544889</v>
      </c>
      <c r="F125" s="79">
        <v>384556</v>
      </c>
      <c r="G125" s="22">
        <v>248395.783</v>
      </c>
      <c r="H125" s="22">
        <v>118254.101113</v>
      </c>
      <c r="I125" s="22">
        <v>410089.00599999999</v>
      </c>
      <c r="J125" s="54">
        <f t="shared" si="67"/>
        <v>29.53</v>
      </c>
      <c r="K125" s="54">
        <f t="shared" si="67"/>
        <v>-9.4499999999999993</v>
      </c>
      <c r="L125" s="54">
        <f t="shared" si="67"/>
        <v>-6.23</v>
      </c>
      <c r="M125" s="9"/>
      <c r="N125" s="9"/>
      <c r="O125" s="82"/>
    </row>
    <row r="126" spans="1:17" x14ac:dyDescent="0.5">
      <c r="A126" s="8"/>
      <c r="B126" s="3" t="s">
        <v>19</v>
      </c>
      <c r="C126" s="12" t="s">
        <v>9</v>
      </c>
      <c r="D126" s="79">
        <v>765734</v>
      </c>
      <c r="E126" s="79">
        <v>114364</v>
      </c>
      <c r="F126" s="79">
        <v>411093</v>
      </c>
      <c r="G126" s="79">
        <v>33101</v>
      </c>
      <c r="H126" s="79">
        <v>6145.9355169999999</v>
      </c>
      <c r="I126" s="79">
        <v>21069.19</v>
      </c>
      <c r="J126" s="54">
        <f t="shared" ref="J126" si="68">ROUND(D126/G126*100-100,2)</f>
        <v>2213.33</v>
      </c>
      <c r="K126" s="54">
        <f t="shared" ref="K126" si="69">ROUND(E126/H126*100-100,2)</f>
        <v>1760.81</v>
      </c>
      <c r="L126" s="54">
        <f t="shared" ref="L126" si="70">ROUND(F126/I126*100-100,2)</f>
        <v>1851.16</v>
      </c>
      <c r="M126" s="9"/>
      <c r="N126" s="9"/>
      <c r="O126" s="82"/>
    </row>
    <row r="127" spans="1:17" x14ac:dyDescent="0.5">
      <c r="A127" s="8"/>
      <c r="B127" s="3" t="s">
        <v>20</v>
      </c>
      <c r="C127" s="12" t="s">
        <v>9</v>
      </c>
      <c r="D127" s="79">
        <v>114111.68965869999</v>
      </c>
      <c r="E127" s="79">
        <v>138250.99404522192</v>
      </c>
      <c r="F127" s="79">
        <v>495109</v>
      </c>
      <c r="G127" s="22">
        <v>123418.58500000001</v>
      </c>
      <c r="H127" s="22">
        <v>144638.365999</v>
      </c>
      <c r="I127" s="22">
        <v>511688.40500000003</v>
      </c>
      <c r="J127" s="54">
        <f>ROUND(D127/G127*100-100,2)</f>
        <v>-7.54</v>
      </c>
      <c r="K127" s="54">
        <f>ROUND(E127/H127*100-100,2)</f>
        <v>-4.42</v>
      </c>
      <c r="L127" s="54">
        <f>ROUND(F127/I127*100-100,2)</f>
        <v>-3.24</v>
      </c>
      <c r="M127" s="9"/>
      <c r="N127" s="9"/>
      <c r="O127" s="82"/>
    </row>
    <row r="128" spans="1:17" x14ac:dyDescent="0.5">
      <c r="A128" s="8"/>
      <c r="B128" s="3" t="s">
        <v>21</v>
      </c>
      <c r="C128" s="12" t="s">
        <v>7</v>
      </c>
      <c r="D128" s="54"/>
      <c r="E128" s="79">
        <v>298869.047393405</v>
      </c>
      <c r="F128" s="79">
        <v>1069570</v>
      </c>
      <c r="G128" s="54"/>
      <c r="H128" s="22">
        <v>322077.81866699998</v>
      </c>
      <c r="I128" s="22">
        <v>1137200.4310000001</v>
      </c>
      <c r="J128" s="54" t="s">
        <v>22</v>
      </c>
      <c r="K128" s="54">
        <f>ROUND(E128/H128*100-100,2)</f>
        <v>-7.21</v>
      </c>
      <c r="L128" s="54">
        <f>ROUND(F128/I128*100-100,2)</f>
        <v>-5.95</v>
      </c>
      <c r="M128" s="9"/>
      <c r="N128" s="9"/>
      <c r="O128" s="82"/>
    </row>
    <row r="129" spans="1:15" x14ac:dyDescent="0.5">
      <c r="A129" s="8"/>
      <c r="B129" s="3"/>
      <c r="C129" s="12"/>
      <c r="D129" s="79"/>
      <c r="E129" s="79"/>
      <c r="F129" s="79"/>
      <c r="G129" s="22"/>
      <c r="H129" s="22"/>
      <c r="I129" s="22"/>
      <c r="J129" s="54"/>
      <c r="K129" s="54"/>
      <c r="L129" s="54"/>
      <c r="M129" s="9"/>
      <c r="N129" s="9"/>
      <c r="O129" s="82"/>
    </row>
    <row r="130" spans="1:15" x14ac:dyDescent="0.5">
      <c r="A130" s="12" t="s">
        <v>23</v>
      </c>
      <c r="B130" s="3" t="s">
        <v>24</v>
      </c>
      <c r="C130" s="12"/>
      <c r="D130" s="79"/>
      <c r="E130" s="7">
        <f t="shared" ref="E130:I130" si="71">SUM(E131:E143)</f>
        <v>4996180.9192295363</v>
      </c>
      <c r="F130" s="7">
        <f t="shared" si="71"/>
        <v>17887038</v>
      </c>
      <c r="G130" s="79"/>
      <c r="H130" s="7">
        <f t="shared" si="71"/>
        <v>4712031.5294239996</v>
      </c>
      <c r="I130" s="7">
        <f t="shared" si="71"/>
        <v>16655898.631000001</v>
      </c>
      <c r="J130" s="54"/>
      <c r="K130" s="54">
        <f t="shared" ref="K130:L133" si="72">ROUND(E130/H130*100-100,2)</f>
        <v>6.03</v>
      </c>
      <c r="L130" s="54">
        <f t="shared" si="72"/>
        <v>7.39</v>
      </c>
      <c r="M130" s="9"/>
      <c r="N130" s="9"/>
      <c r="O130" s="82"/>
    </row>
    <row r="131" spans="1:15" x14ac:dyDescent="0.5">
      <c r="A131" s="8"/>
      <c r="B131" s="3" t="s">
        <v>25</v>
      </c>
      <c r="C131" s="12" t="s">
        <v>9</v>
      </c>
      <c r="D131" s="79">
        <v>433</v>
      </c>
      <c r="E131" s="79">
        <v>243</v>
      </c>
      <c r="F131" s="79">
        <v>871</v>
      </c>
      <c r="G131" s="22">
        <v>31027</v>
      </c>
      <c r="H131" s="22">
        <v>15944.408099</v>
      </c>
      <c r="I131" s="22">
        <v>56086.444000000003</v>
      </c>
      <c r="J131" s="54">
        <f>ROUND(D131/G131*100-100,2)</f>
        <v>-98.6</v>
      </c>
      <c r="K131" s="54">
        <f t="shared" ref="K131" si="73">ROUND(E131/H131*100-100,2)</f>
        <v>-98.48</v>
      </c>
      <c r="L131" s="54">
        <f t="shared" ref="L131" si="74">ROUND(F131/I131*100-100,2)</f>
        <v>-98.45</v>
      </c>
      <c r="M131" s="9"/>
      <c r="N131" s="9"/>
      <c r="O131" s="82"/>
    </row>
    <row r="132" spans="1:15" x14ac:dyDescent="0.5">
      <c r="A132" s="8"/>
      <c r="B132" s="3" t="s">
        <v>26</v>
      </c>
      <c r="C132" s="12" t="s">
        <v>9</v>
      </c>
      <c r="D132" s="79">
        <v>255798.7386598</v>
      </c>
      <c r="E132" s="79">
        <v>190067.71471633107</v>
      </c>
      <c r="F132" s="79">
        <v>680700</v>
      </c>
      <c r="G132" s="22">
        <v>353454.45500000002</v>
      </c>
      <c r="H132" s="22">
        <v>271545.77570300002</v>
      </c>
      <c r="I132" s="22">
        <v>955509.88500000001</v>
      </c>
      <c r="J132" s="54">
        <f>ROUND(D132/G132*100-100,2)</f>
        <v>-27.63</v>
      </c>
      <c r="K132" s="54">
        <f t="shared" si="72"/>
        <v>-30.01</v>
      </c>
      <c r="L132" s="54">
        <f t="shared" si="72"/>
        <v>-28.76</v>
      </c>
      <c r="M132" s="9"/>
      <c r="N132" s="9"/>
      <c r="O132" s="82"/>
    </row>
    <row r="133" spans="1:15" x14ac:dyDescent="0.5">
      <c r="A133" s="8"/>
      <c r="B133" s="3" t="s">
        <v>114</v>
      </c>
      <c r="C133" s="12" t="s">
        <v>9</v>
      </c>
      <c r="D133" s="79">
        <v>335793.75942120003</v>
      </c>
      <c r="E133" s="79">
        <v>505101.73915703158</v>
      </c>
      <c r="F133" s="79">
        <v>1808997</v>
      </c>
      <c r="G133" s="22">
        <v>361175.32</v>
      </c>
      <c r="H133" s="22">
        <v>528142.253624</v>
      </c>
      <c r="I133" s="22">
        <v>1865964.4790000001</v>
      </c>
      <c r="J133" s="54">
        <f>ROUND(D133/G133*100-100,2)</f>
        <v>-7.03</v>
      </c>
      <c r="K133" s="54">
        <f t="shared" si="72"/>
        <v>-4.3600000000000003</v>
      </c>
      <c r="L133" s="54">
        <f t="shared" si="72"/>
        <v>-3.05</v>
      </c>
      <c r="M133" s="9"/>
      <c r="N133" s="9"/>
      <c r="O133" s="82"/>
    </row>
    <row r="134" spans="1:15" x14ac:dyDescent="0.5">
      <c r="A134" s="8"/>
      <c r="B134" s="3" t="s">
        <v>28</v>
      </c>
      <c r="C134" s="12" t="s">
        <v>9</v>
      </c>
      <c r="D134" s="79">
        <v>2</v>
      </c>
      <c r="E134" s="79">
        <v>2</v>
      </c>
      <c r="F134" s="79">
        <v>6</v>
      </c>
      <c r="G134" s="22">
        <v>472</v>
      </c>
      <c r="H134" s="22">
        <v>238.435743</v>
      </c>
      <c r="I134" s="22">
        <v>836.99400000000003</v>
      </c>
      <c r="J134" s="54">
        <f>ROUND(D134/G134*100-100,2)</f>
        <v>-99.58</v>
      </c>
      <c r="K134" s="54">
        <f t="shared" ref="K134" si="75">ROUND(E134/H134*100-100,2)</f>
        <v>-99.16</v>
      </c>
      <c r="L134" s="54">
        <f t="shared" ref="L134" si="76">ROUND(F134/I134*100-100,2)</f>
        <v>-99.28</v>
      </c>
      <c r="M134" s="9"/>
      <c r="N134" s="9"/>
      <c r="O134" s="82"/>
    </row>
    <row r="135" spans="1:15" x14ac:dyDescent="0.5">
      <c r="A135" s="8"/>
      <c r="B135" s="3" t="s">
        <v>29</v>
      </c>
      <c r="C135" s="12" t="s">
        <v>9</v>
      </c>
      <c r="D135" s="79">
        <v>12196.340334799999</v>
      </c>
      <c r="E135" s="79">
        <v>9510.4898753092002</v>
      </c>
      <c r="F135" s="79">
        <v>34042</v>
      </c>
      <c r="G135" s="22">
        <v>11724.664000000001</v>
      </c>
      <c r="H135" s="22">
        <v>9223.6874200000002</v>
      </c>
      <c r="I135" s="22">
        <v>32498.261999999999</v>
      </c>
      <c r="J135" s="54">
        <f t="shared" ref="J135:L141" si="77">ROUND(D135/G135*100-100,2)</f>
        <v>4.0199999999999996</v>
      </c>
      <c r="K135" s="54">
        <f t="shared" si="77"/>
        <v>3.11</v>
      </c>
      <c r="L135" s="54">
        <f t="shared" si="77"/>
        <v>4.75</v>
      </c>
      <c r="M135" s="9"/>
      <c r="N135" s="9"/>
      <c r="O135" s="82"/>
    </row>
    <row r="136" spans="1:15" x14ac:dyDescent="0.5">
      <c r="A136" s="8"/>
      <c r="B136" s="3" t="s">
        <v>30</v>
      </c>
      <c r="C136" s="12" t="s">
        <v>31</v>
      </c>
      <c r="D136" s="79">
        <v>261352</v>
      </c>
      <c r="E136" s="79">
        <v>1399579.7133315732</v>
      </c>
      <c r="F136" s="79">
        <v>5010467</v>
      </c>
      <c r="G136" s="22">
        <v>245480.791</v>
      </c>
      <c r="H136" s="22">
        <v>1246870.22514</v>
      </c>
      <c r="I136" s="22">
        <v>4407573.352</v>
      </c>
      <c r="J136" s="54">
        <f t="shared" si="77"/>
        <v>6.47</v>
      </c>
      <c r="K136" s="54">
        <f t="shared" si="77"/>
        <v>12.25</v>
      </c>
      <c r="L136" s="54">
        <f t="shared" si="77"/>
        <v>13.68</v>
      </c>
      <c r="M136" s="9"/>
      <c r="N136" s="9"/>
      <c r="O136" s="82"/>
    </row>
    <row r="137" spans="1:15" x14ac:dyDescent="0.5">
      <c r="A137" s="8"/>
      <c r="B137" s="3" t="s">
        <v>32</v>
      </c>
      <c r="C137" s="12" t="s">
        <v>9</v>
      </c>
      <c r="D137" s="79">
        <v>508790.65245589998</v>
      </c>
      <c r="E137" s="79">
        <v>869505.39095862373</v>
      </c>
      <c r="F137" s="79">
        <v>3112848</v>
      </c>
      <c r="G137" s="22">
        <v>469492.94300000003</v>
      </c>
      <c r="H137" s="22">
        <v>792918.62286200002</v>
      </c>
      <c r="I137" s="22">
        <v>2802670.264</v>
      </c>
      <c r="J137" s="54">
        <f t="shared" si="77"/>
        <v>8.3699999999999992</v>
      </c>
      <c r="K137" s="54">
        <f t="shared" si="77"/>
        <v>9.66</v>
      </c>
      <c r="L137" s="54">
        <f t="shared" si="77"/>
        <v>11.07</v>
      </c>
      <c r="M137" s="9"/>
      <c r="N137" s="9"/>
      <c r="O137" s="82"/>
    </row>
    <row r="138" spans="1:15" x14ac:dyDescent="0.5">
      <c r="A138" s="8"/>
      <c r="B138" s="3" t="s">
        <v>33</v>
      </c>
      <c r="C138" s="12" t="s">
        <v>9</v>
      </c>
      <c r="D138" s="79">
        <v>226335.43490179995</v>
      </c>
      <c r="E138" s="79">
        <v>302415.17555930297</v>
      </c>
      <c r="F138" s="79">
        <v>1082611</v>
      </c>
      <c r="G138" s="22">
        <v>222719.69099999999</v>
      </c>
      <c r="H138" s="22">
        <v>298302.48301800003</v>
      </c>
      <c r="I138" s="22">
        <v>1055108.3700000001</v>
      </c>
      <c r="J138" s="54">
        <f t="shared" si="77"/>
        <v>1.62</v>
      </c>
      <c r="K138" s="54">
        <f t="shared" si="77"/>
        <v>1.38</v>
      </c>
      <c r="L138" s="54">
        <f t="shared" si="77"/>
        <v>2.61</v>
      </c>
      <c r="M138" s="9"/>
      <c r="N138" s="9"/>
      <c r="O138" s="82"/>
    </row>
    <row r="139" spans="1:15" x14ac:dyDescent="0.5">
      <c r="A139" s="8"/>
      <c r="B139" s="3" t="s">
        <v>34</v>
      </c>
      <c r="C139" s="12" t="s">
        <v>9</v>
      </c>
      <c r="D139" s="79">
        <v>39231.334984000001</v>
      </c>
      <c r="E139" s="79">
        <v>34850.5750898591</v>
      </c>
      <c r="F139" s="79">
        <v>124870</v>
      </c>
      <c r="G139" s="22">
        <v>35903.544999999998</v>
      </c>
      <c r="H139" s="22">
        <v>33243.047076000003</v>
      </c>
      <c r="I139" s="22">
        <v>117564.10799999999</v>
      </c>
      <c r="J139" s="54">
        <f t="shared" si="77"/>
        <v>9.27</v>
      </c>
      <c r="K139" s="54">
        <f t="shared" si="77"/>
        <v>4.84</v>
      </c>
      <c r="L139" s="54">
        <f t="shared" si="77"/>
        <v>6.21</v>
      </c>
      <c r="M139" s="9"/>
      <c r="N139" s="9"/>
      <c r="O139" s="82"/>
    </row>
    <row r="140" spans="1:15" x14ac:dyDescent="0.5">
      <c r="A140" s="8"/>
      <c r="B140" s="3" t="s">
        <v>35</v>
      </c>
      <c r="C140" s="12" t="s">
        <v>31</v>
      </c>
      <c r="D140" s="79">
        <v>80147</v>
      </c>
      <c r="E140" s="79">
        <v>1153342.006862513</v>
      </c>
      <c r="F140" s="79">
        <v>4128556</v>
      </c>
      <c r="G140" s="22">
        <v>75753.796000000002</v>
      </c>
      <c r="H140" s="22">
        <v>1006943.584302</v>
      </c>
      <c r="I140" s="22">
        <v>3563599.3810000001</v>
      </c>
      <c r="J140" s="54">
        <f t="shared" si="77"/>
        <v>5.8</v>
      </c>
      <c r="K140" s="54">
        <f t="shared" si="77"/>
        <v>14.54</v>
      </c>
      <c r="L140" s="54">
        <f t="shared" si="77"/>
        <v>15.85</v>
      </c>
      <c r="M140" s="9"/>
      <c r="N140" s="9"/>
      <c r="O140" s="82"/>
    </row>
    <row r="141" spans="1:15" x14ac:dyDescent="0.5">
      <c r="A141" s="8"/>
      <c r="B141" s="3" t="s">
        <v>36</v>
      </c>
      <c r="C141" s="12" t="s">
        <v>9</v>
      </c>
      <c r="D141" s="79">
        <v>83917.545993199994</v>
      </c>
      <c r="E141" s="79">
        <v>111597.48907707891</v>
      </c>
      <c r="F141" s="79">
        <v>399515</v>
      </c>
      <c r="G141" s="22">
        <v>82875.691000000006</v>
      </c>
      <c r="H141" s="22">
        <v>103799.497913</v>
      </c>
      <c r="I141" s="22">
        <v>367198.87300000002</v>
      </c>
      <c r="J141" s="54">
        <f t="shared" si="77"/>
        <v>1.26</v>
      </c>
      <c r="K141" s="54">
        <f t="shared" si="77"/>
        <v>7.51</v>
      </c>
      <c r="L141" s="54">
        <f t="shared" si="77"/>
        <v>8.8000000000000007</v>
      </c>
      <c r="M141" s="9"/>
      <c r="N141" s="9"/>
      <c r="O141" s="82"/>
    </row>
    <row r="142" spans="1:15" x14ac:dyDescent="0.5">
      <c r="A142" s="8"/>
      <c r="B142" s="3" t="s">
        <v>37</v>
      </c>
      <c r="C142" s="12" t="s">
        <v>38</v>
      </c>
      <c r="D142" s="54"/>
      <c r="E142" s="79">
        <v>216700.39688285961</v>
      </c>
      <c r="F142" s="79">
        <v>775791</v>
      </c>
      <c r="G142" s="54"/>
      <c r="H142" s="22">
        <v>202343.953763</v>
      </c>
      <c r="I142" s="22">
        <v>715332.86499999999</v>
      </c>
      <c r="J142" s="54" t="s">
        <v>22</v>
      </c>
      <c r="K142" s="54">
        <f>ROUND(E142/H142*100-100,2)</f>
        <v>7.1</v>
      </c>
      <c r="L142" s="54">
        <f>ROUND(F142/I142*100-100,2)</f>
        <v>8.4499999999999993</v>
      </c>
      <c r="M142" s="9"/>
      <c r="N142" s="9"/>
      <c r="O142" s="82"/>
    </row>
    <row r="143" spans="1:15" x14ac:dyDescent="0.5">
      <c r="A143" s="8"/>
      <c r="B143" s="3" t="s">
        <v>39</v>
      </c>
      <c r="C143" s="12" t="s">
        <v>38</v>
      </c>
      <c r="D143" s="54"/>
      <c r="E143" s="79">
        <v>203265.2277190531</v>
      </c>
      <c r="F143" s="79">
        <v>727764</v>
      </c>
      <c r="G143" s="54"/>
      <c r="H143" s="22">
        <v>202515.55476100001</v>
      </c>
      <c r="I143" s="22">
        <v>715955.35400000005</v>
      </c>
      <c r="J143" s="54" t="s">
        <v>22</v>
      </c>
      <c r="K143" s="54">
        <f>ROUND(E143/H143*100-100,2)</f>
        <v>0.37</v>
      </c>
      <c r="L143" s="54">
        <f>ROUND(F143/I143*100-100,2)</f>
        <v>1.65</v>
      </c>
      <c r="M143" s="9"/>
      <c r="N143" s="9"/>
      <c r="O143" s="82"/>
    </row>
    <row r="144" spans="1:15" x14ac:dyDescent="0.5">
      <c r="A144" s="8"/>
      <c r="B144" s="3"/>
      <c r="C144" s="12"/>
      <c r="D144" s="79"/>
      <c r="E144" s="79"/>
      <c r="F144" s="79"/>
      <c r="G144" s="22"/>
      <c r="H144" s="22"/>
      <c r="I144" s="22"/>
      <c r="J144" s="54"/>
      <c r="K144" s="54"/>
      <c r="L144" s="54"/>
      <c r="M144" s="9"/>
      <c r="N144" s="9"/>
      <c r="O144" s="82"/>
    </row>
    <row r="145" spans="1:16" x14ac:dyDescent="0.5">
      <c r="A145" s="12" t="s">
        <v>40</v>
      </c>
      <c r="B145" s="3" t="s">
        <v>41</v>
      </c>
      <c r="C145" s="12"/>
      <c r="D145" s="79"/>
      <c r="E145" s="7">
        <f t="shared" ref="E145:I145" si="78">SUM(E146:E149)</f>
        <v>160191.73390547739</v>
      </c>
      <c r="F145" s="7">
        <f t="shared" si="78"/>
        <v>573333</v>
      </c>
      <c r="G145" s="79"/>
      <c r="H145" s="7">
        <f t="shared" si="78"/>
        <v>111558.21420000002</v>
      </c>
      <c r="I145" s="7">
        <f t="shared" si="78"/>
        <v>397719.93400000001</v>
      </c>
      <c r="J145" s="54"/>
      <c r="K145" s="54">
        <f t="shared" ref="K145:L147" si="79">ROUND(E145/H145*100-100,2)</f>
        <v>43.59</v>
      </c>
      <c r="L145" s="54">
        <f t="shared" si="79"/>
        <v>44.15</v>
      </c>
      <c r="M145" s="9"/>
      <c r="N145" s="9"/>
      <c r="O145" s="82"/>
    </row>
    <row r="146" spans="1:16" x14ac:dyDescent="0.5">
      <c r="A146" s="8"/>
      <c r="B146" s="3" t="s">
        <v>42</v>
      </c>
      <c r="C146" s="12" t="s">
        <v>9</v>
      </c>
      <c r="D146" s="79">
        <v>80435.97099999999</v>
      </c>
      <c r="E146" s="79">
        <v>11849.4162455649</v>
      </c>
      <c r="F146" s="79">
        <v>42286</v>
      </c>
      <c r="G146" s="79">
        <v>64667</v>
      </c>
      <c r="H146" s="79">
        <v>11950.310455999999</v>
      </c>
      <c r="I146" s="79">
        <v>42918.995999999999</v>
      </c>
      <c r="J146" s="54">
        <v>100</v>
      </c>
      <c r="K146" s="54">
        <v>100</v>
      </c>
      <c r="L146" s="54">
        <v>100</v>
      </c>
      <c r="M146" s="9"/>
      <c r="N146" s="9"/>
      <c r="O146" s="82"/>
    </row>
    <row r="147" spans="1:16" x14ac:dyDescent="0.5">
      <c r="A147" s="8"/>
      <c r="B147" s="3" t="s">
        <v>43</v>
      </c>
      <c r="C147" s="12" t="s">
        <v>9</v>
      </c>
      <c r="D147" s="79">
        <v>1009104.483</v>
      </c>
      <c r="E147" s="79">
        <v>129467.21973644161</v>
      </c>
      <c r="F147" s="79">
        <v>463608</v>
      </c>
      <c r="G147" s="22">
        <v>678977</v>
      </c>
      <c r="H147" s="22">
        <v>90022.588323000004</v>
      </c>
      <c r="I147" s="22">
        <v>320908.60399999999</v>
      </c>
      <c r="J147" s="54">
        <f>ROUND(D147/G147*100-100,2)</f>
        <v>48.62</v>
      </c>
      <c r="K147" s="54">
        <f t="shared" si="79"/>
        <v>43.82</v>
      </c>
      <c r="L147" s="54">
        <f t="shared" si="79"/>
        <v>44.47</v>
      </c>
      <c r="M147" s="9"/>
      <c r="N147" s="9"/>
      <c r="O147" s="82"/>
    </row>
    <row r="148" spans="1:16" x14ac:dyDescent="0.5">
      <c r="A148" s="8"/>
      <c r="B148" s="3" t="s">
        <v>44</v>
      </c>
      <c r="C148" s="12" t="s">
        <v>9</v>
      </c>
      <c r="D148" s="79">
        <v>98991.570999999996</v>
      </c>
      <c r="E148" s="79">
        <v>18875.097923470901</v>
      </c>
      <c r="F148" s="79">
        <v>67439</v>
      </c>
      <c r="G148" s="79">
        <v>49844</v>
      </c>
      <c r="H148" s="79">
        <v>9585.3154209999993</v>
      </c>
      <c r="I148" s="79">
        <v>33892.334000000003</v>
      </c>
      <c r="J148" s="54">
        <f>ROUND(D148/G148*100-100,2)</f>
        <v>98.6</v>
      </c>
      <c r="K148" s="54">
        <f t="shared" ref="K148" si="80">ROUND(E148/H148*100-100,2)</f>
        <v>96.92</v>
      </c>
      <c r="L148" s="54">
        <f t="shared" ref="L148" si="81">ROUND(F148/I148*100-100,2)</f>
        <v>98.98</v>
      </c>
      <c r="M148" s="9"/>
      <c r="N148" s="9"/>
      <c r="O148" s="82"/>
    </row>
    <row r="149" spans="1:16" x14ac:dyDescent="0.5">
      <c r="A149" s="8"/>
      <c r="B149" s="3" t="s">
        <v>45</v>
      </c>
      <c r="C149" s="12" t="s">
        <v>9</v>
      </c>
      <c r="D149" s="79">
        <v>0</v>
      </c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54" t="e">
        <f>ROUND(D149/G149*100-100,2)</f>
        <v>#DIV/0!</v>
      </c>
      <c r="K149" s="54" t="e">
        <f t="shared" ref="K149" si="82">ROUND(E149/H149*100-100,2)</f>
        <v>#DIV/0!</v>
      </c>
      <c r="L149" s="54" t="e">
        <f t="shared" ref="L149" si="83">ROUND(F149/I149*100-100,2)</f>
        <v>#DIV/0!</v>
      </c>
      <c r="M149" s="9"/>
      <c r="N149" s="9"/>
      <c r="O149" s="82"/>
    </row>
    <row r="150" spans="1:16" x14ac:dyDescent="0.5">
      <c r="A150" s="8"/>
      <c r="B150" s="3"/>
      <c r="C150" s="12"/>
      <c r="D150" s="79"/>
      <c r="E150" s="79"/>
      <c r="F150" s="79"/>
      <c r="G150" s="22"/>
      <c r="H150" s="22"/>
      <c r="I150" s="22"/>
      <c r="J150" s="54"/>
      <c r="K150" s="54"/>
      <c r="L150" s="54"/>
      <c r="M150" s="9"/>
      <c r="N150" s="9"/>
      <c r="O150" s="82"/>
      <c r="P150" s="19"/>
    </row>
    <row r="151" spans="1:16" x14ac:dyDescent="0.5">
      <c r="A151" s="8" t="s">
        <v>46</v>
      </c>
      <c r="B151" s="3" t="s">
        <v>47</v>
      </c>
      <c r="C151" s="12"/>
      <c r="D151" s="79"/>
      <c r="E151" s="7">
        <f t="shared" ref="E151:F151" si="84">SUM(E152,E153,E157,E168,E172,E176,E177,E178,E179,E184,E193,E194,E195,E196,E197,E199,E198)</f>
        <v>1180926.5870537872</v>
      </c>
      <c r="F151" s="7">
        <f t="shared" si="84"/>
        <v>4227581</v>
      </c>
      <c r="G151" s="79"/>
      <c r="H151" s="7">
        <f>SUM(H152,H153,H157,H168,H172,H176,H177,H178,H179,H184,H193,H194,H195,H196,H197,H199,H198)</f>
        <v>1141050.2038379998</v>
      </c>
      <c r="I151" s="7">
        <f>SUM(I152,I153,I157,I168,I172,I176,I177,I178,I179,I184,I193,I194,I195,I196,I197,I199,I198)</f>
        <v>4032587.9359999988</v>
      </c>
      <c r="J151" s="54"/>
      <c r="K151" s="54">
        <f t="shared" ref="K151:L157" si="85">ROUND(E151/H151*100-100,2)</f>
        <v>3.49</v>
      </c>
      <c r="L151" s="54">
        <f t="shared" si="85"/>
        <v>4.84</v>
      </c>
      <c r="M151" s="9"/>
      <c r="N151" s="9"/>
      <c r="O151" s="82"/>
      <c r="P151" s="19"/>
    </row>
    <row r="152" spans="1:16" x14ac:dyDescent="0.5">
      <c r="A152" s="8"/>
      <c r="B152" s="3" t="s">
        <v>48</v>
      </c>
      <c r="C152" s="12" t="s">
        <v>27</v>
      </c>
      <c r="D152" s="79">
        <v>3274.7035753999994</v>
      </c>
      <c r="E152" s="79">
        <v>15898.4625260017</v>
      </c>
      <c r="F152" s="79">
        <v>56897</v>
      </c>
      <c r="G152" s="22">
        <v>3248.3150000000001</v>
      </c>
      <c r="H152" s="22">
        <v>16819.197731</v>
      </c>
      <c r="I152" s="22">
        <v>59414.106</v>
      </c>
      <c r="J152" s="54">
        <f>ROUND(D152/G152*100-100,2)</f>
        <v>0.81</v>
      </c>
      <c r="K152" s="54">
        <f t="shared" si="85"/>
        <v>-5.47</v>
      </c>
      <c r="L152" s="54">
        <f t="shared" si="85"/>
        <v>-4.24</v>
      </c>
      <c r="M152" s="9"/>
      <c r="N152" s="9"/>
      <c r="O152" s="82"/>
    </row>
    <row r="153" spans="1:16" x14ac:dyDescent="0.5">
      <c r="A153" s="8"/>
      <c r="B153" s="3" t="s">
        <v>49</v>
      </c>
      <c r="C153" s="12" t="s">
        <v>38</v>
      </c>
      <c r="D153" s="54"/>
      <c r="E153" s="7">
        <f t="shared" ref="E153:I153" si="86">SUM(E154:E156)</f>
        <v>107721.12490179902</v>
      </c>
      <c r="F153" s="7">
        <f t="shared" si="86"/>
        <v>385503</v>
      </c>
      <c r="G153" s="54"/>
      <c r="H153" s="7">
        <f t="shared" si="86"/>
        <v>112063.749924</v>
      </c>
      <c r="I153" s="7">
        <f t="shared" si="86"/>
        <v>396349.35399999999</v>
      </c>
      <c r="J153" s="54" t="s">
        <v>22</v>
      </c>
      <c r="K153" s="54">
        <f t="shared" si="85"/>
        <v>-3.88</v>
      </c>
      <c r="L153" s="54">
        <f t="shared" si="85"/>
        <v>-2.74</v>
      </c>
      <c r="M153" s="9"/>
      <c r="N153" s="9"/>
      <c r="O153" s="82"/>
    </row>
    <row r="154" spans="1:16" x14ac:dyDescent="0.5">
      <c r="B154" s="3" t="s">
        <v>50</v>
      </c>
      <c r="C154" s="12" t="s">
        <v>31</v>
      </c>
      <c r="D154" s="79">
        <v>3965</v>
      </c>
      <c r="E154" s="79">
        <v>64212.750748102109</v>
      </c>
      <c r="F154" s="79">
        <v>229782</v>
      </c>
      <c r="G154" s="22">
        <v>4725.8980000000001</v>
      </c>
      <c r="H154" s="22">
        <v>71898.943559000007</v>
      </c>
      <c r="I154" s="22">
        <v>254443.19399999999</v>
      </c>
      <c r="J154" s="54">
        <f>ROUND(D154/G154*100-100,2)</f>
        <v>-16.100000000000001</v>
      </c>
      <c r="K154" s="54">
        <f t="shared" si="85"/>
        <v>-10.69</v>
      </c>
      <c r="L154" s="54">
        <f t="shared" si="85"/>
        <v>-9.69</v>
      </c>
      <c r="M154" s="9"/>
      <c r="N154" s="9"/>
      <c r="O154" s="82"/>
    </row>
    <row r="155" spans="1:16" x14ac:dyDescent="0.5">
      <c r="B155" s="3" t="s">
        <v>51</v>
      </c>
      <c r="C155" s="12" t="s">
        <v>31</v>
      </c>
      <c r="D155" s="79">
        <v>875</v>
      </c>
      <c r="E155" s="79">
        <v>17681.302720671199</v>
      </c>
      <c r="F155" s="79">
        <v>63307</v>
      </c>
      <c r="G155" s="22">
        <v>833</v>
      </c>
      <c r="H155" s="22">
        <v>15826.393012</v>
      </c>
      <c r="I155" s="22">
        <v>55864.84</v>
      </c>
      <c r="J155" s="54">
        <f>ROUND(D155/G155*100-100,2)</f>
        <v>5.04</v>
      </c>
      <c r="K155" s="54">
        <f t="shared" si="85"/>
        <v>11.72</v>
      </c>
      <c r="L155" s="54">
        <f t="shared" si="85"/>
        <v>13.32</v>
      </c>
      <c r="M155" s="9"/>
      <c r="N155" s="9"/>
      <c r="O155" s="82"/>
    </row>
    <row r="156" spans="1:16" x14ac:dyDescent="0.5">
      <c r="B156" s="3" t="s">
        <v>52</v>
      </c>
      <c r="C156" s="12" t="s">
        <v>38</v>
      </c>
      <c r="D156" s="54"/>
      <c r="E156" s="79">
        <v>25827.0714330257</v>
      </c>
      <c r="F156" s="79">
        <v>92414</v>
      </c>
      <c r="G156" s="54"/>
      <c r="H156" s="22">
        <v>24338.413353</v>
      </c>
      <c r="I156" s="22">
        <v>86041.32</v>
      </c>
      <c r="J156" s="54" t="s">
        <v>22</v>
      </c>
      <c r="K156" s="54">
        <f t="shared" si="85"/>
        <v>6.12</v>
      </c>
      <c r="L156" s="54">
        <f t="shared" si="85"/>
        <v>7.41</v>
      </c>
      <c r="M156" s="9"/>
      <c r="N156" s="9"/>
      <c r="O156" s="82"/>
    </row>
    <row r="157" spans="1:16" x14ac:dyDescent="0.5">
      <c r="A157" s="8"/>
      <c r="B157" s="3" t="s">
        <v>53</v>
      </c>
      <c r="C157" s="12" t="s">
        <v>9</v>
      </c>
      <c r="D157" s="79">
        <v>8501.2731798000004</v>
      </c>
      <c r="E157" s="79">
        <v>38610.602281683598</v>
      </c>
      <c r="F157" s="79">
        <v>138199</v>
      </c>
      <c r="G157" s="22">
        <v>9864.2350000000006</v>
      </c>
      <c r="H157" s="22">
        <v>38914.120817000003</v>
      </c>
      <c r="I157" s="22">
        <v>137586.50899999999</v>
      </c>
      <c r="J157" s="54">
        <f>ROUND(D157/G157*100-100,2)</f>
        <v>-13.82</v>
      </c>
      <c r="K157" s="54">
        <f t="shared" si="85"/>
        <v>-0.78</v>
      </c>
      <c r="L157" s="54">
        <f t="shared" si="85"/>
        <v>0.45</v>
      </c>
      <c r="M157" s="9"/>
      <c r="N157" s="9"/>
      <c r="O157" s="82"/>
    </row>
    <row r="158" spans="1:16" x14ac:dyDescent="0.5">
      <c r="A158" s="60"/>
      <c r="B158" s="61"/>
      <c r="C158" s="61"/>
      <c r="D158" s="83"/>
      <c r="E158" s="83"/>
      <c r="F158" s="84"/>
      <c r="G158" s="83"/>
      <c r="H158" s="83"/>
      <c r="I158" s="83"/>
      <c r="J158" s="85"/>
      <c r="K158" s="85"/>
      <c r="L158" s="85"/>
      <c r="M158" s="80"/>
      <c r="N158" s="82"/>
      <c r="O158" s="82"/>
    </row>
    <row r="159" spans="1:16" x14ac:dyDescent="0.5">
      <c r="J159" s="71"/>
      <c r="K159" s="71" t="s">
        <v>91</v>
      </c>
      <c r="L159" s="71"/>
      <c r="N159" s="86"/>
      <c r="O159" s="86"/>
    </row>
    <row r="160" spans="1:16" x14ac:dyDescent="0.5">
      <c r="A160" s="101" t="s">
        <v>124</v>
      </c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N160" s="86"/>
      <c r="O160" s="86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86"/>
      <c r="O161" s="86"/>
    </row>
    <row r="162" spans="1:15" x14ac:dyDescent="0.5">
      <c r="E162" s="2"/>
      <c r="H162" s="2"/>
      <c r="I162" s="3" t="s">
        <v>111</v>
      </c>
      <c r="K162" s="2"/>
      <c r="N162" s="86"/>
      <c r="O162" s="86"/>
    </row>
    <row r="163" spans="1:15" x14ac:dyDescent="0.5">
      <c r="E163" s="2"/>
      <c r="H163" s="2"/>
      <c r="I163" s="3" t="s">
        <v>110</v>
      </c>
      <c r="J163" s="61"/>
      <c r="K163" s="4"/>
      <c r="L163" s="61"/>
      <c r="N163" s="86"/>
      <c r="O163" s="86"/>
    </row>
    <row r="164" spans="1:15" x14ac:dyDescent="0.5">
      <c r="A164" s="72"/>
      <c r="B164" s="73"/>
      <c r="C164" s="28" t="s">
        <v>92</v>
      </c>
      <c r="D164" s="99" t="s">
        <v>125</v>
      </c>
      <c r="E164" s="100"/>
      <c r="F164" s="102"/>
      <c r="G164" s="99" t="s">
        <v>126</v>
      </c>
      <c r="H164" s="100"/>
      <c r="I164" s="102"/>
      <c r="J164" s="74" t="s">
        <v>127</v>
      </c>
      <c r="K164" s="2"/>
      <c r="N164" s="86"/>
      <c r="O164" s="86"/>
    </row>
    <row r="165" spans="1:15" x14ac:dyDescent="0.5">
      <c r="A165" s="1" t="s">
        <v>1</v>
      </c>
      <c r="B165" s="75"/>
      <c r="C165" s="12" t="s">
        <v>93</v>
      </c>
      <c r="D165" s="38"/>
      <c r="E165" s="2"/>
      <c r="F165" s="37"/>
      <c r="H165" s="18"/>
      <c r="J165" s="76" t="s">
        <v>128</v>
      </c>
      <c r="K165" s="4"/>
      <c r="L165" s="61"/>
      <c r="N165" s="86"/>
      <c r="O165" s="86"/>
    </row>
    <row r="166" spans="1:15" x14ac:dyDescent="0.5">
      <c r="A166" s="3" t="s">
        <v>2</v>
      </c>
      <c r="B166" s="75" t="s">
        <v>95</v>
      </c>
      <c r="C166" s="12" t="s">
        <v>96</v>
      </c>
      <c r="D166" s="41" t="s">
        <v>97</v>
      </c>
      <c r="E166" s="97" t="s">
        <v>98</v>
      </c>
      <c r="F166" s="98"/>
      <c r="G166" s="41" t="s">
        <v>97</v>
      </c>
      <c r="H166" s="97" t="s">
        <v>98</v>
      </c>
      <c r="I166" s="98"/>
      <c r="J166" s="41" t="s">
        <v>97</v>
      </c>
      <c r="K166" s="99" t="s">
        <v>98</v>
      </c>
      <c r="L166" s="100"/>
      <c r="N166" s="86"/>
      <c r="O166" s="86"/>
    </row>
    <row r="167" spans="1:15" x14ac:dyDescent="0.5">
      <c r="A167" s="61"/>
      <c r="B167" s="65"/>
      <c r="C167" s="44" t="s">
        <v>99</v>
      </c>
      <c r="D167" s="65"/>
      <c r="E167" s="45" t="s">
        <v>100</v>
      </c>
      <c r="F167" s="46" t="s">
        <v>101</v>
      </c>
      <c r="G167" s="77"/>
      <c r="H167" s="45" t="s">
        <v>100</v>
      </c>
      <c r="I167" s="46" t="s">
        <v>102</v>
      </c>
      <c r="J167" s="78"/>
      <c r="K167" s="45" t="s">
        <v>100</v>
      </c>
      <c r="L167" s="51" t="s">
        <v>102</v>
      </c>
      <c r="N167" s="86"/>
      <c r="O167" s="86"/>
    </row>
    <row r="168" spans="1:15" x14ac:dyDescent="0.5">
      <c r="A168" s="8"/>
      <c r="B168" s="3" t="s">
        <v>55</v>
      </c>
      <c r="C168" s="12" t="s">
        <v>7</v>
      </c>
      <c r="D168" s="87"/>
      <c r="E168" s="7">
        <f t="shared" ref="E168:I168" si="87">SUM(E169:E171)</f>
        <v>159891.93090826098</v>
      </c>
      <c r="F168" s="7">
        <f t="shared" si="87"/>
        <v>572510</v>
      </c>
      <c r="G168" s="87"/>
      <c r="H168" s="7">
        <f t="shared" si="87"/>
        <v>154610.04500800007</v>
      </c>
      <c r="I168" s="7">
        <f t="shared" si="87"/>
        <v>545926.49899999995</v>
      </c>
      <c r="J168" s="54" t="s">
        <v>22</v>
      </c>
      <c r="K168" s="54">
        <f t="shared" ref="K168:K179" si="88">ROUND(E168/H168*100-100,2)</f>
        <v>3.42</v>
      </c>
      <c r="L168" s="54">
        <f t="shared" ref="L168:L179" si="89">ROUND(F168/I168*100-100,2)</f>
        <v>4.87</v>
      </c>
      <c r="M168" s="82"/>
      <c r="N168" s="82"/>
      <c r="O168" s="82"/>
    </row>
    <row r="169" spans="1:15" x14ac:dyDescent="0.5">
      <c r="B169" s="3" t="s">
        <v>57</v>
      </c>
      <c r="C169" s="12" t="s">
        <v>58</v>
      </c>
      <c r="D169" s="22">
        <v>2070</v>
      </c>
      <c r="E169" s="22">
        <v>67590.706336040806</v>
      </c>
      <c r="F169" s="22">
        <v>242002</v>
      </c>
      <c r="G169" s="22">
        <v>1884.547</v>
      </c>
      <c r="H169" s="22">
        <v>70698.697462000098</v>
      </c>
      <c r="I169" s="22">
        <v>249246.85</v>
      </c>
      <c r="J169" s="54">
        <f>ROUND(D169/G169*100-100,2)</f>
        <v>9.84</v>
      </c>
      <c r="K169" s="54">
        <f t="shared" si="88"/>
        <v>-4.4000000000000004</v>
      </c>
      <c r="L169" s="54">
        <f t="shared" si="89"/>
        <v>-2.91</v>
      </c>
      <c r="M169" s="9"/>
      <c r="N169" s="9"/>
      <c r="O169" s="82"/>
    </row>
    <row r="170" spans="1:15" x14ac:dyDescent="0.5">
      <c r="B170" s="3" t="s">
        <v>59</v>
      </c>
      <c r="C170" s="12" t="s">
        <v>58</v>
      </c>
      <c r="D170" s="22">
        <v>9792</v>
      </c>
      <c r="E170" s="22">
        <v>88409.52481829279</v>
      </c>
      <c r="F170" s="22">
        <v>316577</v>
      </c>
      <c r="G170" s="22">
        <v>9603.1720000000005</v>
      </c>
      <c r="H170" s="22">
        <v>80086.566200999994</v>
      </c>
      <c r="I170" s="22">
        <v>283157.59100000001</v>
      </c>
      <c r="J170" s="54">
        <f>ROUND(D170/G170*100-100,2)</f>
        <v>1.97</v>
      </c>
      <c r="K170" s="54">
        <f t="shared" si="88"/>
        <v>10.39</v>
      </c>
      <c r="L170" s="54">
        <f t="shared" si="89"/>
        <v>11.8</v>
      </c>
      <c r="M170" s="9"/>
      <c r="N170" s="9"/>
      <c r="O170" s="82"/>
    </row>
    <row r="171" spans="1:15" x14ac:dyDescent="0.5">
      <c r="B171" s="3" t="s">
        <v>60</v>
      </c>
      <c r="C171" s="12" t="s">
        <v>7</v>
      </c>
      <c r="D171" s="54"/>
      <c r="E171" s="22">
        <v>3891.6997539273998</v>
      </c>
      <c r="F171" s="22">
        <v>13931</v>
      </c>
      <c r="G171" s="54"/>
      <c r="H171" s="22">
        <v>3824.7813449999999</v>
      </c>
      <c r="I171" s="22">
        <v>13522.058000000001</v>
      </c>
      <c r="J171" s="54" t="s">
        <v>22</v>
      </c>
      <c r="K171" s="54">
        <f t="shared" si="88"/>
        <v>1.75</v>
      </c>
      <c r="L171" s="54">
        <f t="shared" si="89"/>
        <v>3.02</v>
      </c>
      <c r="M171" s="9"/>
      <c r="N171" s="9"/>
      <c r="O171" s="82"/>
    </row>
    <row r="172" spans="1:15" x14ac:dyDescent="0.5">
      <c r="A172" s="8"/>
      <c r="B172" s="3" t="s">
        <v>61</v>
      </c>
      <c r="C172" s="12" t="s">
        <v>62</v>
      </c>
      <c r="D172" s="7">
        <f t="shared" ref="D172:I172" si="90">SUM(D173:D175)</f>
        <v>19030.282950000001</v>
      </c>
      <c r="E172" s="7">
        <f t="shared" si="90"/>
        <v>49281.8304147577</v>
      </c>
      <c r="F172" s="7">
        <f t="shared" si="90"/>
        <v>176477</v>
      </c>
      <c r="G172" s="7">
        <f t="shared" si="90"/>
        <v>21475.396000000001</v>
      </c>
      <c r="H172" s="7">
        <f t="shared" si="90"/>
        <v>45869.008003000003</v>
      </c>
      <c r="I172" s="7">
        <f t="shared" si="90"/>
        <v>162086.576</v>
      </c>
      <c r="J172" s="54">
        <f>ROUND(D172/G172*100-100,2)</f>
        <v>-11.39</v>
      </c>
      <c r="K172" s="54">
        <f t="shared" si="88"/>
        <v>7.44</v>
      </c>
      <c r="L172" s="54">
        <f t="shared" si="89"/>
        <v>8.8800000000000008</v>
      </c>
      <c r="M172" s="9"/>
      <c r="N172" s="9"/>
      <c r="O172" s="82"/>
    </row>
    <row r="173" spans="1:15" x14ac:dyDescent="0.5">
      <c r="A173" s="8"/>
      <c r="B173" s="3" t="s">
        <v>63</v>
      </c>
      <c r="C173" s="12" t="s">
        <v>62</v>
      </c>
      <c r="D173" s="22">
        <v>8913.6353799999997</v>
      </c>
      <c r="E173" s="22">
        <v>38414.557642933796</v>
      </c>
      <c r="F173" s="22">
        <v>137557</v>
      </c>
      <c r="G173" s="22">
        <v>9471.9529999999995</v>
      </c>
      <c r="H173" s="22">
        <v>35367.877447999999</v>
      </c>
      <c r="I173" s="22">
        <v>124912.674</v>
      </c>
      <c r="J173" s="54">
        <f>ROUND(D173/G173*100-100,2)</f>
        <v>-5.89</v>
      </c>
      <c r="K173" s="54">
        <f t="shared" si="88"/>
        <v>8.61</v>
      </c>
      <c r="L173" s="54">
        <f t="shared" si="89"/>
        <v>10.119999999999999</v>
      </c>
      <c r="M173" s="9"/>
      <c r="N173" s="9"/>
      <c r="O173" s="82"/>
    </row>
    <row r="174" spans="1:15" x14ac:dyDescent="0.5">
      <c r="A174" s="8"/>
      <c r="B174" s="3" t="s">
        <v>64</v>
      </c>
      <c r="C174" s="12" t="s">
        <v>62</v>
      </c>
      <c r="D174" s="22">
        <v>120.65600000000001</v>
      </c>
      <c r="E174" s="22">
        <v>681.49288654520001</v>
      </c>
      <c r="F174" s="22">
        <v>2442</v>
      </c>
      <c r="G174" s="22">
        <v>155.62799999999999</v>
      </c>
      <c r="H174" s="22">
        <v>818.05584599999997</v>
      </c>
      <c r="I174" s="22">
        <v>2892.8580000000002</v>
      </c>
      <c r="J174" s="54">
        <f>ROUND(D174/G174*100-100,2)</f>
        <v>-22.47</v>
      </c>
      <c r="K174" s="54">
        <f t="shared" si="88"/>
        <v>-16.690000000000001</v>
      </c>
      <c r="L174" s="54">
        <f t="shared" si="89"/>
        <v>-15.59</v>
      </c>
      <c r="M174" s="9"/>
      <c r="N174" s="9"/>
      <c r="O174" s="82"/>
    </row>
    <row r="175" spans="1:15" x14ac:dyDescent="0.5">
      <c r="A175" s="8"/>
      <c r="B175" s="3" t="s">
        <v>65</v>
      </c>
      <c r="C175" s="12" t="s">
        <v>62</v>
      </c>
      <c r="D175" s="22">
        <v>9995.9915700000001</v>
      </c>
      <c r="E175" s="22">
        <v>10185.7798852787</v>
      </c>
      <c r="F175" s="22">
        <v>36478</v>
      </c>
      <c r="G175" s="22">
        <v>11847.815000000001</v>
      </c>
      <c r="H175" s="22">
        <v>9683.0747090000004</v>
      </c>
      <c r="I175" s="22">
        <v>34281.044000000002</v>
      </c>
      <c r="J175" s="54">
        <f>ROUND(D175/G175*100-100,2)</f>
        <v>-15.63</v>
      </c>
      <c r="K175" s="54">
        <f t="shared" si="88"/>
        <v>5.19</v>
      </c>
      <c r="L175" s="54">
        <f t="shared" si="89"/>
        <v>6.41</v>
      </c>
      <c r="M175" s="9"/>
      <c r="N175" s="9"/>
      <c r="O175" s="82"/>
    </row>
    <row r="176" spans="1:15" x14ac:dyDescent="0.5">
      <c r="A176" s="8"/>
      <c r="B176" s="3" t="s">
        <v>66</v>
      </c>
      <c r="C176" s="12" t="s">
        <v>7</v>
      </c>
      <c r="D176" s="54"/>
      <c r="E176" s="22">
        <v>126166.30131516348</v>
      </c>
      <c r="F176" s="22">
        <v>451667</v>
      </c>
      <c r="G176" s="54"/>
      <c r="H176" s="22">
        <v>125800.39283899999</v>
      </c>
      <c r="I176" s="22">
        <v>444572.15499999898</v>
      </c>
      <c r="J176" s="54" t="s">
        <v>22</v>
      </c>
      <c r="K176" s="54">
        <f t="shared" si="88"/>
        <v>0.28999999999999998</v>
      </c>
      <c r="L176" s="54">
        <f t="shared" si="89"/>
        <v>1.6</v>
      </c>
      <c r="M176" s="9"/>
      <c r="N176" s="9"/>
      <c r="O176" s="82"/>
    </row>
    <row r="177" spans="1:15" x14ac:dyDescent="0.5">
      <c r="A177" s="8"/>
      <c r="B177" s="3" t="s">
        <v>67</v>
      </c>
      <c r="C177" s="12" t="s">
        <v>7</v>
      </c>
      <c r="D177" s="54"/>
      <c r="E177" s="22">
        <v>16739.001767589602</v>
      </c>
      <c r="F177" s="22">
        <v>59935</v>
      </c>
      <c r="G177" s="54"/>
      <c r="H177" s="22">
        <v>16387.347110999999</v>
      </c>
      <c r="I177" s="22">
        <v>57917.250999999997</v>
      </c>
      <c r="J177" s="54" t="s">
        <v>22</v>
      </c>
      <c r="K177" s="54">
        <f t="shared" si="88"/>
        <v>2.15</v>
      </c>
      <c r="L177" s="54">
        <f t="shared" si="89"/>
        <v>3.48</v>
      </c>
      <c r="M177" s="9"/>
      <c r="N177" s="9"/>
      <c r="O177" s="82"/>
    </row>
    <row r="178" spans="1:15" x14ac:dyDescent="0.5">
      <c r="A178" s="8"/>
      <c r="B178" s="3" t="s">
        <v>68</v>
      </c>
      <c r="C178" s="12" t="s">
        <v>69</v>
      </c>
      <c r="D178" s="22">
        <v>1454</v>
      </c>
      <c r="E178" s="22">
        <v>1297.1787466546</v>
      </c>
      <c r="F178" s="22">
        <v>4642</v>
      </c>
      <c r="G178" s="22">
        <v>1643.11</v>
      </c>
      <c r="H178" s="22">
        <v>1333.82521</v>
      </c>
      <c r="I178" s="22">
        <v>4701.4939999999997</v>
      </c>
      <c r="J178" s="54">
        <f>ROUND(D178/G178*100-100,2)</f>
        <v>-11.51</v>
      </c>
      <c r="K178" s="54">
        <f t="shared" si="88"/>
        <v>-2.75</v>
      </c>
      <c r="L178" s="54">
        <f t="shared" si="89"/>
        <v>-1.27</v>
      </c>
      <c r="M178" s="9"/>
      <c r="N178" s="9"/>
      <c r="O178" s="82"/>
    </row>
    <row r="179" spans="1:15" x14ac:dyDescent="0.5">
      <c r="A179" s="8"/>
      <c r="B179" s="3" t="s">
        <v>70</v>
      </c>
      <c r="C179" s="12" t="s">
        <v>7</v>
      </c>
      <c r="D179" s="54"/>
      <c r="E179" s="7">
        <f t="shared" ref="E179:I179" si="91">SUM(E180:E183)</f>
        <v>439635.20554588607</v>
      </c>
      <c r="F179" s="7">
        <f t="shared" si="91"/>
        <v>1574004</v>
      </c>
      <c r="G179" s="54"/>
      <c r="H179" s="7">
        <f t="shared" si="91"/>
        <v>423547.8384619999</v>
      </c>
      <c r="I179" s="7">
        <f t="shared" si="91"/>
        <v>1496664.389</v>
      </c>
      <c r="J179" s="54" t="s">
        <v>22</v>
      </c>
      <c r="K179" s="54">
        <f t="shared" si="88"/>
        <v>3.8</v>
      </c>
      <c r="L179" s="54">
        <f t="shared" si="89"/>
        <v>5.17</v>
      </c>
      <c r="M179" s="9"/>
      <c r="N179" s="9"/>
      <c r="O179" s="82"/>
    </row>
    <row r="180" spans="1:15" x14ac:dyDescent="0.5">
      <c r="A180" s="3"/>
      <c r="B180" s="3" t="s">
        <v>71</v>
      </c>
      <c r="C180" s="12" t="s">
        <v>69</v>
      </c>
      <c r="D180" s="22">
        <v>0</v>
      </c>
      <c r="E180" s="22">
        <v>0</v>
      </c>
      <c r="F180" s="22">
        <v>0</v>
      </c>
      <c r="G180" s="79">
        <v>0</v>
      </c>
      <c r="H180" s="79">
        <v>0</v>
      </c>
      <c r="I180" s="79">
        <v>0</v>
      </c>
      <c r="J180" s="54">
        <v>0</v>
      </c>
      <c r="K180" s="54">
        <v>0</v>
      </c>
      <c r="L180" s="54">
        <v>0</v>
      </c>
      <c r="M180" s="9"/>
      <c r="N180" s="9"/>
      <c r="O180" s="82"/>
    </row>
    <row r="181" spans="1:15" x14ac:dyDescent="0.5">
      <c r="A181" s="3"/>
      <c r="B181" s="3" t="s">
        <v>72</v>
      </c>
      <c r="C181" s="12" t="s">
        <v>69</v>
      </c>
      <c r="D181" s="22">
        <v>413345.11709060002</v>
      </c>
      <c r="E181" s="22">
        <v>130984.141538942</v>
      </c>
      <c r="F181" s="22">
        <v>469196</v>
      </c>
      <c r="G181" s="22">
        <v>378905.90500000003</v>
      </c>
      <c r="H181" s="22">
        <v>113180.585236</v>
      </c>
      <c r="I181" s="22">
        <v>400391.90600000002</v>
      </c>
      <c r="J181" s="54">
        <f t="shared" ref="J181:L182" si="92">ROUND(D181/G181*100-100,2)</f>
        <v>9.09</v>
      </c>
      <c r="K181" s="54">
        <f t="shared" si="92"/>
        <v>15.73</v>
      </c>
      <c r="L181" s="54">
        <f t="shared" si="92"/>
        <v>17.18</v>
      </c>
      <c r="M181" s="9"/>
      <c r="N181" s="9"/>
      <c r="O181" s="82"/>
    </row>
    <row r="182" spans="1:15" x14ac:dyDescent="0.5">
      <c r="A182" s="3"/>
      <c r="B182" s="3" t="s">
        <v>73</v>
      </c>
      <c r="C182" s="12" t="s">
        <v>69</v>
      </c>
      <c r="D182" s="22">
        <v>111527.4738624</v>
      </c>
      <c r="E182" s="22">
        <v>127728.2215262747</v>
      </c>
      <c r="F182" s="22">
        <v>457456</v>
      </c>
      <c r="G182" s="22">
        <v>86894.706999999995</v>
      </c>
      <c r="H182" s="22">
        <v>96355.395339999901</v>
      </c>
      <c r="I182" s="22">
        <v>341022.53200000001</v>
      </c>
      <c r="J182" s="54">
        <f t="shared" si="92"/>
        <v>28.35</v>
      </c>
      <c r="K182" s="54">
        <f t="shared" si="92"/>
        <v>32.56</v>
      </c>
      <c r="L182" s="54">
        <f t="shared" si="92"/>
        <v>34.14</v>
      </c>
      <c r="M182" s="9"/>
      <c r="N182" s="9"/>
      <c r="O182" s="82"/>
    </row>
    <row r="183" spans="1:15" x14ac:dyDescent="0.5">
      <c r="A183" s="3"/>
      <c r="B183" s="3" t="s">
        <v>74</v>
      </c>
      <c r="C183" s="12" t="s">
        <v>7</v>
      </c>
      <c r="D183" s="54"/>
      <c r="E183" s="22">
        <v>180922.84248066941</v>
      </c>
      <c r="F183" s="22">
        <v>647352</v>
      </c>
      <c r="G183" s="54"/>
      <c r="H183" s="22">
        <v>214011.85788600001</v>
      </c>
      <c r="I183" s="22">
        <v>755249.951</v>
      </c>
      <c r="J183" s="54" t="s">
        <v>22</v>
      </c>
      <c r="K183" s="54">
        <f t="shared" ref="K183:L187" si="93">ROUND(E183/H183*100-100,2)</f>
        <v>-15.46</v>
      </c>
      <c r="L183" s="54">
        <f t="shared" si="93"/>
        <v>-14.29</v>
      </c>
      <c r="M183" s="9"/>
      <c r="N183" s="9"/>
      <c r="O183" s="82"/>
    </row>
    <row r="184" spans="1:15" x14ac:dyDescent="0.5">
      <c r="A184" s="8"/>
      <c r="B184" s="3" t="s">
        <v>75</v>
      </c>
      <c r="C184" s="12" t="s">
        <v>7</v>
      </c>
      <c r="D184" s="54"/>
      <c r="E184" s="7">
        <f t="shared" ref="E184:F184" si="94">SUM(E185:E192)</f>
        <v>114346.03699511821</v>
      </c>
      <c r="F184" s="7">
        <f t="shared" si="94"/>
        <v>409263</v>
      </c>
      <c r="G184" s="54"/>
      <c r="H184" s="7">
        <f>SUM(H185:H192)</f>
        <v>99342.471703000003</v>
      </c>
      <c r="I184" s="7">
        <f>SUM(I185:I192)</f>
        <v>351427.82400000002</v>
      </c>
      <c r="J184" s="54" t="s">
        <v>22</v>
      </c>
      <c r="K184" s="54">
        <f t="shared" si="93"/>
        <v>15.1</v>
      </c>
      <c r="L184" s="54">
        <f t="shared" si="93"/>
        <v>16.46</v>
      </c>
      <c r="M184" s="9"/>
      <c r="N184" s="9"/>
      <c r="O184" s="82"/>
    </row>
    <row r="185" spans="1:15" x14ac:dyDescent="0.5">
      <c r="A185" s="3"/>
      <c r="B185" s="3" t="s">
        <v>76</v>
      </c>
      <c r="C185" s="12" t="s">
        <v>77</v>
      </c>
      <c r="D185" s="22">
        <v>1407</v>
      </c>
      <c r="E185" s="22">
        <v>8260.8803415242</v>
      </c>
      <c r="F185" s="22">
        <v>29534</v>
      </c>
      <c r="G185" s="22">
        <v>1890.816</v>
      </c>
      <c r="H185" s="22">
        <v>8617.0971730000001</v>
      </c>
      <c r="I185" s="22">
        <v>30591.133999999998</v>
      </c>
      <c r="J185" s="54">
        <f>ROUND(D185/G185*100-100,2)</f>
        <v>-25.59</v>
      </c>
      <c r="K185" s="54">
        <f t="shared" si="93"/>
        <v>-4.13</v>
      </c>
      <c r="L185" s="54">
        <f t="shared" si="93"/>
        <v>-3.46</v>
      </c>
      <c r="M185" s="9"/>
      <c r="N185" s="9"/>
      <c r="O185" s="82"/>
    </row>
    <row r="186" spans="1:15" x14ac:dyDescent="0.5">
      <c r="A186" s="3"/>
      <c r="B186" s="3" t="s">
        <v>78</v>
      </c>
      <c r="C186" s="12" t="s">
        <v>7</v>
      </c>
      <c r="D186" s="54"/>
      <c r="E186" s="22">
        <v>9226.5857637020999</v>
      </c>
      <c r="F186" s="22">
        <v>33010</v>
      </c>
      <c r="G186" s="54"/>
      <c r="H186" s="22">
        <v>7325.7495250000002</v>
      </c>
      <c r="I186" s="22">
        <v>25956.366000000002</v>
      </c>
      <c r="J186" s="54" t="s">
        <v>22</v>
      </c>
      <c r="K186" s="54">
        <f t="shared" si="93"/>
        <v>25.95</v>
      </c>
      <c r="L186" s="54">
        <f t="shared" si="93"/>
        <v>27.17</v>
      </c>
      <c r="M186" s="9"/>
      <c r="N186" s="9"/>
      <c r="O186" s="82"/>
    </row>
    <row r="187" spans="1:15" x14ac:dyDescent="0.5">
      <c r="B187" s="3" t="s">
        <v>79</v>
      </c>
      <c r="C187" s="12" t="s">
        <v>7</v>
      </c>
      <c r="D187" s="54"/>
      <c r="E187" s="22">
        <v>18709.6471966229</v>
      </c>
      <c r="F187" s="22">
        <v>66978</v>
      </c>
      <c r="G187" s="54"/>
      <c r="H187" s="22">
        <v>14452.135715</v>
      </c>
      <c r="I187" s="22">
        <v>51014.942999999999</v>
      </c>
      <c r="J187" s="54" t="s">
        <v>22</v>
      </c>
      <c r="K187" s="54">
        <f t="shared" si="93"/>
        <v>29.46</v>
      </c>
      <c r="L187" s="54">
        <f t="shared" si="93"/>
        <v>31.29</v>
      </c>
      <c r="M187" s="9"/>
      <c r="N187" s="9"/>
      <c r="O187" s="82"/>
    </row>
    <row r="188" spans="1:15" x14ac:dyDescent="0.5">
      <c r="B188" s="3" t="s">
        <v>80</v>
      </c>
      <c r="C188" s="56"/>
      <c r="D188" s="22"/>
      <c r="E188" s="79"/>
      <c r="F188" s="79"/>
      <c r="G188" s="22"/>
      <c r="H188" s="79"/>
      <c r="I188" s="79"/>
      <c r="J188" s="54"/>
      <c r="K188" s="54"/>
      <c r="L188" s="54"/>
      <c r="M188" s="9"/>
      <c r="N188" s="9"/>
      <c r="O188" s="82"/>
    </row>
    <row r="189" spans="1:15" x14ac:dyDescent="0.5">
      <c r="B189" s="3" t="s">
        <v>81</v>
      </c>
      <c r="C189" s="12" t="s">
        <v>7</v>
      </c>
      <c r="D189" s="54"/>
      <c r="E189" s="79">
        <v>16909.880445592</v>
      </c>
      <c r="F189" s="79">
        <v>60556</v>
      </c>
      <c r="G189" s="54"/>
      <c r="H189" s="79">
        <v>13697.772209000001</v>
      </c>
      <c r="I189" s="79">
        <v>48510.004999999997</v>
      </c>
      <c r="J189" s="54" t="s">
        <v>22</v>
      </c>
      <c r="K189" s="54">
        <f t="shared" ref="K189:K199" si="95">ROUND(E189/H189*100-100,2)</f>
        <v>23.45</v>
      </c>
      <c r="L189" s="54">
        <f t="shared" ref="L189:L199" si="96">ROUND(F189/I189*100-100,2)</f>
        <v>24.83</v>
      </c>
      <c r="M189" s="9"/>
      <c r="N189" s="9"/>
      <c r="O189" s="82"/>
    </row>
    <row r="190" spans="1:15" x14ac:dyDescent="0.5">
      <c r="B190" s="3" t="s">
        <v>82</v>
      </c>
      <c r="C190" s="12" t="s">
        <v>7</v>
      </c>
      <c r="D190" s="54"/>
      <c r="E190" s="22">
        <v>6325.0274310045997</v>
      </c>
      <c r="F190" s="22">
        <v>22637</v>
      </c>
      <c r="G190" s="54"/>
      <c r="H190" s="22">
        <v>6681.8547950000002</v>
      </c>
      <c r="I190" s="22">
        <v>23659.895</v>
      </c>
      <c r="J190" s="54" t="s">
        <v>22</v>
      </c>
      <c r="K190" s="54">
        <f t="shared" si="95"/>
        <v>-5.34</v>
      </c>
      <c r="L190" s="54">
        <f t="shared" si="96"/>
        <v>-4.32</v>
      </c>
      <c r="M190" s="9"/>
      <c r="N190" s="9"/>
      <c r="O190" s="82"/>
    </row>
    <row r="191" spans="1:15" x14ac:dyDescent="0.5">
      <c r="B191" s="3" t="s">
        <v>115</v>
      </c>
      <c r="C191" s="12" t="s">
        <v>77</v>
      </c>
      <c r="D191" s="22">
        <v>19214</v>
      </c>
      <c r="E191" s="22">
        <v>29599.072640209302</v>
      </c>
      <c r="F191" s="22">
        <v>105939</v>
      </c>
      <c r="G191" s="23">
        <v>16491.664000000001</v>
      </c>
      <c r="H191" s="23">
        <v>25039.574653</v>
      </c>
      <c r="I191" s="23">
        <v>88484.078999999998</v>
      </c>
      <c r="J191" s="54">
        <f>ROUND(D191/G191*100-100,2)</f>
        <v>16.510000000000002</v>
      </c>
      <c r="K191" s="54">
        <f t="shared" si="95"/>
        <v>18.21</v>
      </c>
      <c r="L191" s="54">
        <f t="shared" si="96"/>
        <v>19.73</v>
      </c>
      <c r="M191" s="9"/>
      <c r="N191" s="9"/>
      <c r="O191" s="82"/>
    </row>
    <row r="192" spans="1:15" x14ac:dyDescent="0.5">
      <c r="B192" s="3" t="s">
        <v>116</v>
      </c>
      <c r="C192" s="12" t="s">
        <v>7</v>
      </c>
      <c r="D192" s="54"/>
      <c r="E192" s="22">
        <v>25314.943176463101</v>
      </c>
      <c r="F192" s="22">
        <v>90609</v>
      </c>
      <c r="G192" s="54"/>
      <c r="H192" s="22">
        <v>23528.287633</v>
      </c>
      <c r="I192" s="22">
        <v>83211.402000000002</v>
      </c>
      <c r="J192" s="54" t="s">
        <v>22</v>
      </c>
      <c r="K192" s="54">
        <f t="shared" si="95"/>
        <v>7.59</v>
      </c>
      <c r="L192" s="54">
        <f t="shared" si="96"/>
        <v>8.89</v>
      </c>
      <c r="M192" s="9"/>
      <c r="N192" s="9"/>
      <c r="O192" s="82"/>
    </row>
    <row r="193" spans="1:18" x14ac:dyDescent="0.5">
      <c r="A193" s="8"/>
      <c r="B193" s="3" t="s">
        <v>83</v>
      </c>
      <c r="C193" s="12" t="s">
        <v>113</v>
      </c>
      <c r="D193" s="22">
        <v>916</v>
      </c>
      <c r="E193" s="22">
        <v>1617.8797969249999</v>
      </c>
      <c r="F193" s="22">
        <v>5796</v>
      </c>
      <c r="G193" s="22">
        <v>1159.1030000000001</v>
      </c>
      <c r="H193" s="22">
        <v>1862.758869</v>
      </c>
      <c r="I193" s="22">
        <v>6595.0730000000003</v>
      </c>
      <c r="J193" s="54">
        <f>ROUND(D193/G193*100-100,2)</f>
        <v>-20.97</v>
      </c>
      <c r="K193" s="54">
        <f t="shared" si="95"/>
        <v>-13.15</v>
      </c>
      <c r="L193" s="54">
        <f t="shared" si="96"/>
        <v>-12.12</v>
      </c>
      <c r="M193" s="9"/>
      <c r="N193" s="9"/>
      <c r="O193" s="82"/>
    </row>
    <row r="194" spans="1:18" x14ac:dyDescent="0.5">
      <c r="A194" s="8"/>
      <c r="B194" s="3" t="s">
        <v>84</v>
      </c>
      <c r="C194" s="12" t="s">
        <v>7</v>
      </c>
      <c r="D194" s="54"/>
      <c r="E194" s="22">
        <v>3383.7505561440998</v>
      </c>
      <c r="F194" s="22">
        <v>12147</v>
      </c>
      <c r="G194" s="54"/>
      <c r="H194" s="22">
        <v>3112.9161340000001</v>
      </c>
      <c r="I194" s="22">
        <v>10984.102999999999</v>
      </c>
      <c r="J194" s="54" t="s">
        <v>22</v>
      </c>
      <c r="K194" s="54">
        <f t="shared" si="95"/>
        <v>8.6999999999999993</v>
      </c>
      <c r="L194" s="54">
        <f t="shared" si="96"/>
        <v>10.59</v>
      </c>
      <c r="M194" s="9"/>
      <c r="N194" s="9"/>
      <c r="O194" s="82"/>
    </row>
    <row r="195" spans="1:18" x14ac:dyDescent="0.5">
      <c r="A195" s="8"/>
      <c r="B195" s="3" t="s">
        <v>85</v>
      </c>
      <c r="C195" s="12" t="s">
        <v>77</v>
      </c>
      <c r="D195" s="22">
        <v>854.55740000000003</v>
      </c>
      <c r="E195" s="22">
        <v>2044.5076005535</v>
      </c>
      <c r="F195" s="22">
        <v>7317</v>
      </c>
      <c r="G195" s="22">
        <v>1853.4280000000001</v>
      </c>
      <c r="H195" s="22">
        <v>2267.0325769999999</v>
      </c>
      <c r="I195" s="22">
        <v>7984.8630000000003</v>
      </c>
      <c r="J195" s="54">
        <f t="shared" ref="J195:J196" si="97">ROUND(D195/G195*100-100,2)</f>
        <v>-53.89</v>
      </c>
      <c r="K195" s="54">
        <f t="shared" si="95"/>
        <v>-9.82</v>
      </c>
      <c r="L195" s="54">
        <f t="shared" si="96"/>
        <v>-8.36</v>
      </c>
      <c r="M195" s="9"/>
      <c r="N195" s="9"/>
      <c r="O195" s="82"/>
    </row>
    <row r="196" spans="1:18" x14ac:dyDescent="0.5">
      <c r="A196" s="8"/>
      <c r="B196" s="3" t="s">
        <v>86</v>
      </c>
      <c r="C196" s="12" t="s">
        <v>69</v>
      </c>
      <c r="D196" s="22">
        <v>79524.800000000003</v>
      </c>
      <c r="E196" s="22">
        <v>3102.9991228624999</v>
      </c>
      <c r="F196" s="22">
        <v>11138</v>
      </c>
      <c r="G196" s="22">
        <v>199308.66699999999</v>
      </c>
      <c r="H196" s="22">
        <v>9811.4195600000003</v>
      </c>
      <c r="I196" s="22">
        <v>35005.86</v>
      </c>
      <c r="J196" s="54">
        <f t="shared" si="97"/>
        <v>-60.1</v>
      </c>
      <c r="K196" s="54">
        <f t="shared" si="95"/>
        <v>-68.37</v>
      </c>
      <c r="L196" s="54">
        <f t="shared" si="96"/>
        <v>-68.180000000000007</v>
      </c>
      <c r="M196" s="9"/>
      <c r="N196" s="9"/>
      <c r="O196" s="82"/>
    </row>
    <row r="197" spans="1:18" x14ac:dyDescent="0.5">
      <c r="A197" s="8"/>
      <c r="B197" s="3" t="s">
        <v>87</v>
      </c>
      <c r="C197" s="12" t="s">
        <v>7</v>
      </c>
      <c r="D197" s="54"/>
      <c r="E197" s="22">
        <v>160.85649999999998</v>
      </c>
      <c r="F197" s="22">
        <v>575</v>
      </c>
      <c r="G197" s="54"/>
      <c r="H197" s="22">
        <v>58.203417999999999</v>
      </c>
      <c r="I197" s="22">
        <v>198.79400000000001</v>
      </c>
      <c r="J197" s="54" t="s">
        <v>22</v>
      </c>
      <c r="K197" s="54">
        <f t="shared" si="95"/>
        <v>176.37</v>
      </c>
      <c r="L197" s="54">
        <f t="shared" si="96"/>
        <v>189.24</v>
      </c>
      <c r="M197" s="9"/>
      <c r="N197" s="9"/>
      <c r="O197" s="82"/>
    </row>
    <row r="198" spans="1:18" x14ac:dyDescent="0.5">
      <c r="A198" s="8"/>
      <c r="B198" s="3" t="s">
        <v>88</v>
      </c>
      <c r="C198" s="12" t="s">
        <v>69</v>
      </c>
      <c r="D198" s="22">
        <v>9124118.9059999995</v>
      </c>
      <c r="E198" s="22">
        <v>92177.074670147413</v>
      </c>
      <c r="F198" s="22">
        <v>329795</v>
      </c>
      <c r="G198" s="22">
        <v>7088982</v>
      </c>
      <c r="H198" s="22">
        <v>75466.666471999997</v>
      </c>
      <c r="I198" s="22">
        <v>266515.821</v>
      </c>
      <c r="J198" s="54">
        <f t="shared" ref="J198:J199" si="98">ROUND(D198/G198*100-100,2)</f>
        <v>28.71</v>
      </c>
      <c r="K198" s="54">
        <f t="shared" si="95"/>
        <v>22.14</v>
      </c>
      <c r="L198" s="54">
        <f t="shared" si="96"/>
        <v>23.74</v>
      </c>
      <c r="M198" s="9"/>
      <c r="N198" s="9"/>
      <c r="O198" s="82"/>
    </row>
    <row r="199" spans="1:18" x14ac:dyDescent="0.5">
      <c r="A199" s="8"/>
      <c r="B199" s="3" t="s">
        <v>89</v>
      </c>
      <c r="C199" s="12" t="s">
        <v>69</v>
      </c>
      <c r="D199" s="22">
        <v>17704.990000000002</v>
      </c>
      <c r="E199" s="22">
        <v>8851.8434042395002</v>
      </c>
      <c r="F199" s="22">
        <v>31716</v>
      </c>
      <c r="G199" s="22">
        <v>30587.547999999999</v>
      </c>
      <c r="H199" s="22">
        <v>13783.21</v>
      </c>
      <c r="I199" s="22">
        <v>48657.264999999999</v>
      </c>
      <c r="J199" s="54">
        <f t="shared" si="98"/>
        <v>-42.12</v>
      </c>
      <c r="K199" s="54">
        <f t="shared" si="95"/>
        <v>-35.78</v>
      </c>
      <c r="L199" s="54">
        <f t="shared" si="96"/>
        <v>-34.82</v>
      </c>
      <c r="M199" s="9"/>
      <c r="N199" s="9"/>
      <c r="O199" s="82"/>
    </row>
    <row r="200" spans="1:18" x14ac:dyDescent="0.5">
      <c r="C200" s="56"/>
      <c r="D200" s="22"/>
      <c r="E200" s="22"/>
      <c r="F200" s="22"/>
      <c r="G200" s="22"/>
      <c r="H200" s="22"/>
      <c r="I200" s="22"/>
      <c r="J200" s="54"/>
      <c r="K200" s="54"/>
      <c r="L200" s="54"/>
      <c r="M200" s="80"/>
      <c r="N200" s="82"/>
      <c r="O200" s="82"/>
    </row>
    <row r="201" spans="1:18" x14ac:dyDescent="0.5">
      <c r="A201" s="3"/>
      <c r="B201" s="3" t="s">
        <v>90</v>
      </c>
      <c r="C201" s="12"/>
      <c r="D201" s="22"/>
      <c r="E201" s="7">
        <f t="shared" ref="E201:I201" si="99">E112-SUM(E114,E130,E145,E151)</f>
        <v>624425.67442012951</v>
      </c>
      <c r="F201" s="7">
        <f t="shared" si="99"/>
        <v>2235984</v>
      </c>
      <c r="G201" s="22"/>
      <c r="H201" s="7">
        <f t="shared" si="99"/>
        <v>627510.57949099783</v>
      </c>
      <c r="I201" s="7">
        <f t="shared" si="99"/>
        <v>2218505.3680000007</v>
      </c>
      <c r="J201" s="54"/>
      <c r="K201" s="54">
        <f>ROUND(E201/H201*100-100,2)</f>
        <v>-0.49</v>
      </c>
      <c r="L201" s="54">
        <f>ROUND(F201/I201*100-100,2)</f>
        <v>0.79</v>
      </c>
      <c r="M201" s="80"/>
      <c r="N201" s="82"/>
      <c r="O201" s="82"/>
    </row>
    <row r="202" spans="1:18" x14ac:dyDescent="0.5">
      <c r="A202" s="60"/>
      <c r="B202" s="61"/>
      <c r="C202" s="61"/>
      <c r="D202" s="61"/>
      <c r="E202" s="61"/>
      <c r="F202" s="63"/>
      <c r="G202" s="61"/>
      <c r="H202" s="61"/>
      <c r="I202" s="61"/>
      <c r="J202" s="61"/>
      <c r="K202" s="61"/>
      <c r="L202" s="61"/>
    </row>
    <row r="203" spans="1:18" x14ac:dyDescent="0.5">
      <c r="A203" s="1" t="s">
        <v>106</v>
      </c>
    </row>
    <row r="204" spans="1:18" x14ac:dyDescent="0.5">
      <c r="D204" s="3"/>
      <c r="E204" s="2"/>
      <c r="G204" s="3"/>
      <c r="H204" s="2"/>
      <c r="I204" s="2"/>
      <c r="K204" s="2"/>
      <c r="O204" s="26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26"/>
      <c r="R206" s="3"/>
    </row>
    <row r="207" spans="1:18" x14ac:dyDescent="0.5">
      <c r="A207" s="3"/>
      <c r="B207" s="3"/>
      <c r="C207" s="3"/>
      <c r="D207" s="3"/>
      <c r="E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20"/>
      <c r="F208" s="20"/>
      <c r="G208" s="3"/>
      <c r="H208" s="20"/>
      <c r="I208" s="3"/>
      <c r="J208" s="3"/>
      <c r="K208" s="20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87"/>
      <c r="D226" s="8"/>
      <c r="E226" s="2"/>
      <c r="F226" s="8"/>
      <c r="G226" s="8"/>
      <c r="H226" s="2"/>
      <c r="I226" s="8"/>
      <c r="J226" s="8"/>
      <c r="K226" s="2"/>
      <c r="L226" s="8"/>
      <c r="M226" s="71"/>
      <c r="P226" s="71"/>
      <c r="Q226" s="71"/>
      <c r="R226" s="71"/>
    </row>
    <row r="227" spans="1:18" x14ac:dyDescent="0.5">
      <c r="A227" s="3"/>
      <c r="B227" s="3"/>
      <c r="C227" s="87"/>
      <c r="D227" s="88"/>
      <c r="E227" s="2"/>
      <c r="F227" s="8"/>
      <c r="G227" s="88"/>
      <c r="H227" s="2"/>
      <c r="I227" s="8"/>
      <c r="J227" s="88"/>
      <c r="K227" s="2"/>
      <c r="L227" s="8"/>
      <c r="M227" s="88"/>
      <c r="P227" s="88"/>
      <c r="Q227" s="71"/>
      <c r="R227" s="71"/>
    </row>
    <row r="228" spans="1:18" x14ac:dyDescent="0.5">
      <c r="A228" s="3"/>
      <c r="B228" s="3"/>
      <c r="C228" s="87"/>
      <c r="D228" s="88"/>
      <c r="E228" s="2"/>
      <c r="F228" s="8"/>
      <c r="G228" s="88"/>
      <c r="H228" s="2"/>
      <c r="I228" s="8"/>
      <c r="J228" s="88"/>
      <c r="K228" s="2"/>
      <c r="L228" s="8"/>
      <c r="M228" s="88"/>
      <c r="P228" s="88"/>
      <c r="Q228" s="71"/>
      <c r="R228" s="71"/>
    </row>
    <row r="229" spans="1:18" x14ac:dyDescent="0.5">
      <c r="A229" s="3"/>
      <c r="B229" s="3"/>
      <c r="C229" s="87"/>
      <c r="D229" s="88"/>
      <c r="E229" s="2"/>
      <c r="F229" s="8"/>
      <c r="G229" s="88"/>
      <c r="H229" s="2"/>
      <c r="I229" s="8"/>
      <c r="J229" s="88"/>
      <c r="K229" s="2"/>
      <c r="L229" s="8"/>
      <c r="M229" s="88"/>
      <c r="P229" s="88"/>
      <c r="Q229" s="71"/>
      <c r="R229" s="71"/>
    </row>
    <row r="230" spans="1:18" x14ac:dyDescent="0.5">
      <c r="A230" s="3"/>
      <c r="B230" s="3"/>
      <c r="C230" s="87"/>
      <c r="D230" s="88"/>
      <c r="E230" s="2"/>
      <c r="F230" s="8"/>
      <c r="G230" s="88"/>
      <c r="H230" s="2"/>
      <c r="I230" s="8"/>
      <c r="J230" s="88"/>
      <c r="K230" s="2"/>
      <c r="L230" s="8"/>
      <c r="M230" s="88"/>
      <c r="P230" s="88"/>
      <c r="Q230" s="71"/>
      <c r="R230" s="71"/>
    </row>
    <row r="231" spans="1:18" x14ac:dyDescent="0.5">
      <c r="A231" s="3"/>
      <c r="B231" s="3"/>
      <c r="C231" s="87"/>
      <c r="D231" s="88"/>
      <c r="E231" s="2"/>
      <c r="F231" s="8"/>
      <c r="G231" s="88"/>
      <c r="H231" s="2"/>
      <c r="I231" s="8"/>
      <c r="J231" s="88"/>
      <c r="K231" s="2"/>
      <c r="L231" s="8"/>
      <c r="M231" s="88"/>
      <c r="P231" s="88"/>
      <c r="Q231" s="71"/>
      <c r="R231" s="71"/>
    </row>
    <row r="232" spans="1:18" x14ac:dyDescent="0.5">
      <c r="A232" s="3"/>
      <c r="B232" s="3"/>
      <c r="C232" s="87"/>
      <c r="D232" s="88"/>
      <c r="E232" s="2"/>
      <c r="F232" s="8"/>
      <c r="G232" s="88"/>
      <c r="H232" s="2"/>
      <c r="I232" s="8"/>
      <c r="J232" s="88"/>
      <c r="K232" s="2"/>
      <c r="L232" s="8"/>
      <c r="M232" s="88"/>
      <c r="P232" s="88"/>
      <c r="Q232" s="71"/>
      <c r="R232" s="71"/>
    </row>
    <row r="233" spans="1:18" x14ac:dyDescent="0.5">
      <c r="A233" s="3"/>
      <c r="B233" s="3"/>
      <c r="C233" s="87"/>
      <c r="D233" s="88"/>
      <c r="E233" s="2"/>
      <c r="F233" s="8"/>
      <c r="G233" s="88"/>
      <c r="H233" s="2"/>
      <c r="I233" s="8"/>
      <c r="J233" s="88"/>
      <c r="K233" s="2"/>
      <c r="L233" s="8"/>
      <c r="M233" s="88"/>
      <c r="P233" s="88"/>
      <c r="Q233" s="71"/>
      <c r="R233" s="71"/>
    </row>
    <row r="234" spans="1:18" x14ac:dyDescent="0.5">
      <c r="A234" s="3"/>
      <c r="B234" s="3"/>
      <c r="C234" s="87"/>
      <c r="D234" s="88"/>
      <c r="E234" s="2"/>
      <c r="F234" s="8"/>
      <c r="G234" s="88"/>
      <c r="H234" s="2"/>
      <c r="I234" s="8"/>
      <c r="J234" s="88"/>
      <c r="K234" s="2"/>
      <c r="L234" s="8"/>
      <c r="M234" s="88"/>
      <c r="P234" s="88"/>
      <c r="Q234" s="71"/>
      <c r="R234" s="71"/>
    </row>
    <row r="235" spans="1:18" x14ac:dyDescent="0.5">
      <c r="A235" s="3"/>
      <c r="B235" s="3"/>
      <c r="C235" s="87"/>
      <c r="D235" s="88"/>
      <c r="E235" s="2"/>
      <c r="F235" s="8"/>
      <c r="G235" s="88"/>
      <c r="H235" s="2"/>
      <c r="I235" s="8"/>
      <c r="J235" s="88"/>
      <c r="K235" s="2"/>
      <c r="L235" s="8"/>
      <c r="M235" s="88"/>
      <c r="P235" s="88"/>
      <c r="Q235" s="71"/>
      <c r="R235" s="71"/>
    </row>
    <row r="236" spans="1:18" x14ac:dyDescent="0.5">
      <c r="A236" s="3"/>
      <c r="B236" s="3"/>
      <c r="C236" s="87"/>
      <c r="D236" s="88"/>
      <c r="E236" s="2"/>
      <c r="F236" s="8"/>
      <c r="G236" s="88"/>
      <c r="H236" s="2"/>
      <c r="I236" s="8"/>
      <c r="J236" s="88"/>
      <c r="K236" s="2"/>
      <c r="L236" s="8"/>
      <c r="M236" s="88"/>
      <c r="P236" s="88"/>
      <c r="Q236" s="71"/>
      <c r="R236" s="71"/>
    </row>
    <row r="237" spans="1:18" x14ac:dyDescent="0.5">
      <c r="B237" s="3"/>
      <c r="C237" s="87"/>
      <c r="D237" s="88"/>
      <c r="E237" s="2"/>
      <c r="F237" s="8"/>
      <c r="G237" s="88"/>
      <c r="H237" s="2"/>
      <c r="I237" s="8"/>
      <c r="J237" s="88"/>
      <c r="K237" s="2"/>
      <c r="L237" s="8"/>
      <c r="M237" s="88"/>
      <c r="P237" s="88"/>
      <c r="Q237" s="71"/>
      <c r="R237" s="71"/>
    </row>
    <row r="238" spans="1:18" x14ac:dyDescent="0.5">
      <c r="B238" s="3"/>
      <c r="C238" s="87"/>
      <c r="D238" s="88"/>
      <c r="E238" s="2"/>
      <c r="F238" s="8"/>
      <c r="G238" s="88"/>
      <c r="H238" s="2"/>
      <c r="I238" s="8"/>
      <c r="J238" s="88"/>
      <c r="K238" s="2"/>
      <c r="L238" s="8"/>
      <c r="M238" s="88"/>
      <c r="P238" s="88"/>
      <c r="Q238" s="71"/>
      <c r="R238" s="71"/>
    </row>
    <row r="239" spans="1:18" x14ac:dyDescent="0.5">
      <c r="B239" s="3"/>
      <c r="C239" s="87"/>
      <c r="D239" s="88"/>
      <c r="E239" s="2"/>
      <c r="F239" s="8"/>
      <c r="G239" s="88"/>
      <c r="H239" s="2"/>
      <c r="I239" s="8"/>
      <c r="J239" s="88"/>
      <c r="K239" s="2"/>
      <c r="L239" s="8"/>
      <c r="M239" s="88"/>
      <c r="P239" s="88"/>
      <c r="Q239" s="71"/>
      <c r="R239" s="71"/>
    </row>
    <row r="240" spans="1:18" x14ac:dyDescent="0.5">
      <c r="B240" s="3"/>
      <c r="C240" s="87"/>
      <c r="D240" s="88"/>
      <c r="E240" s="2"/>
      <c r="F240" s="8"/>
      <c r="G240" s="88"/>
      <c r="H240" s="2"/>
      <c r="I240" s="8"/>
      <c r="J240" s="88"/>
      <c r="K240" s="2"/>
      <c r="L240" s="8"/>
      <c r="M240" s="88"/>
      <c r="P240" s="88"/>
      <c r="Q240" s="71"/>
      <c r="R240" s="71"/>
    </row>
    <row r="241" spans="1:18" x14ac:dyDescent="0.5">
      <c r="B241" s="3"/>
      <c r="C241" s="87"/>
      <c r="D241" s="88"/>
      <c r="E241" s="2"/>
      <c r="F241" s="8"/>
      <c r="G241" s="88"/>
      <c r="H241" s="2"/>
      <c r="I241" s="8"/>
      <c r="J241" s="88"/>
      <c r="K241" s="2"/>
      <c r="L241" s="8"/>
      <c r="M241" s="88"/>
      <c r="P241" s="88"/>
      <c r="Q241" s="71"/>
      <c r="R241" s="71"/>
    </row>
    <row r="242" spans="1:18" x14ac:dyDescent="0.5">
      <c r="B242" s="3"/>
      <c r="C242" s="87"/>
      <c r="D242" s="88"/>
      <c r="E242" s="2"/>
      <c r="F242" s="8"/>
      <c r="G242" s="88"/>
      <c r="H242" s="2"/>
      <c r="I242" s="8"/>
      <c r="J242" s="88"/>
      <c r="K242" s="2"/>
      <c r="L242" s="8"/>
      <c r="M242" s="88"/>
      <c r="P242" s="88"/>
      <c r="Q242" s="71"/>
      <c r="R242" s="71"/>
    </row>
    <row r="243" spans="1:18" x14ac:dyDescent="0.5">
      <c r="B243" s="3"/>
      <c r="C243" s="87"/>
      <c r="D243" s="88"/>
      <c r="E243" s="2"/>
      <c r="F243" s="8"/>
      <c r="G243" s="88"/>
      <c r="H243" s="2"/>
      <c r="I243" s="8"/>
      <c r="J243" s="88"/>
      <c r="K243" s="2"/>
      <c r="L243" s="8"/>
      <c r="M243" s="88"/>
      <c r="P243" s="88"/>
      <c r="Q243" s="71"/>
      <c r="R243" s="71"/>
    </row>
    <row r="244" spans="1:18" x14ac:dyDescent="0.5">
      <c r="B244" s="3"/>
      <c r="C244" s="87"/>
      <c r="D244" s="88"/>
      <c r="E244" s="2"/>
      <c r="F244" s="8"/>
      <c r="G244" s="88"/>
      <c r="H244" s="2"/>
      <c r="I244" s="8"/>
      <c r="J244" s="88"/>
      <c r="K244" s="2"/>
      <c r="L244" s="8"/>
      <c r="M244" s="88"/>
      <c r="P244" s="88"/>
      <c r="Q244" s="71"/>
      <c r="R244" s="71"/>
    </row>
    <row r="245" spans="1:18" x14ac:dyDescent="0.5">
      <c r="B245" s="3"/>
      <c r="C245" s="87"/>
      <c r="D245" s="88"/>
      <c r="E245" s="2"/>
      <c r="F245" s="8"/>
      <c r="G245" s="88"/>
      <c r="H245" s="2"/>
      <c r="I245" s="8"/>
      <c r="J245" s="88"/>
      <c r="K245" s="2"/>
      <c r="L245" s="8"/>
      <c r="M245" s="88"/>
      <c r="P245" s="88"/>
      <c r="Q245" s="71"/>
      <c r="R245" s="71"/>
    </row>
    <row r="246" spans="1:18" x14ac:dyDescent="0.5">
      <c r="B246" s="3"/>
      <c r="C246" s="87"/>
      <c r="D246" s="88"/>
      <c r="E246" s="2"/>
      <c r="F246" s="8"/>
      <c r="G246" s="88"/>
      <c r="H246" s="2"/>
      <c r="I246" s="8"/>
      <c r="J246" s="88"/>
      <c r="K246" s="2"/>
      <c r="L246" s="8"/>
      <c r="M246" s="88"/>
      <c r="P246" s="88"/>
      <c r="Q246" s="71"/>
      <c r="R246" s="71"/>
    </row>
    <row r="247" spans="1:18" x14ac:dyDescent="0.5">
      <c r="B247" s="3"/>
      <c r="C247" s="87"/>
      <c r="D247" s="88"/>
      <c r="E247" s="2"/>
      <c r="F247" s="8"/>
      <c r="G247" s="88"/>
      <c r="H247" s="2"/>
      <c r="I247" s="8"/>
      <c r="J247" s="88"/>
      <c r="K247" s="2"/>
      <c r="L247" s="8"/>
      <c r="M247" s="88"/>
      <c r="P247" s="88"/>
      <c r="Q247" s="71"/>
      <c r="R247" s="71"/>
    </row>
    <row r="248" spans="1:18" x14ac:dyDescent="0.5">
      <c r="B248" s="3"/>
      <c r="C248" s="87"/>
      <c r="D248" s="88"/>
      <c r="E248" s="2"/>
      <c r="F248" s="8"/>
      <c r="G248" s="88"/>
      <c r="H248" s="2"/>
      <c r="I248" s="8"/>
      <c r="J248" s="88"/>
      <c r="K248" s="2"/>
      <c r="L248" s="8"/>
      <c r="M248" s="88"/>
      <c r="P248" s="88"/>
      <c r="Q248" s="71"/>
      <c r="R248" s="71"/>
    </row>
    <row r="249" spans="1:18" x14ac:dyDescent="0.5">
      <c r="B249" s="3"/>
      <c r="C249" s="87"/>
      <c r="D249" s="88"/>
      <c r="E249" s="2"/>
      <c r="F249" s="8"/>
      <c r="G249" s="88"/>
      <c r="H249" s="2"/>
      <c r="I249" s="8"/>
      <c r="J249" s="88"/>
      <c r="K249" s="2"/>
      <c r="L249" s="8"/>
      <c r="M249" s="88"/>
      <c r="P249" s="88"/>
      <c r="Q249" s="71"/>
      <c r="R249" s="71"/>
    </row>
    <row r="250" spans="1:18" x14ac:dyDescent="0.5">
      <c r="B250" s="3"/>
      <c r="C250" s="87"/>
      <c r="D250" s="88"/>
      <c r="E250" s="2"/>
      <c r="F250" s="8"/>
      <c r="G250" s="88"/>
      <c r="H250" s="2"/>
      <c r="I250" s="8"/>
      <c r="J250" s="88"/>
      <c r="K250" s="2"/>
      <c r="L250" s="8"/>
      <c r="M250" s="88"/>
      <c r="P250" s="88"/>
      <c r="Q250" s="71"/>
      <c r="R250" s="71"/>
    </row>
    <row r="251" spans="1:18" x14ac:dyDescent="0.5">
      <c r="B251" s="3"/>
      <c r="C251" s="87"/>
      <c r="D251" s="88"/>
      <c r="E251" s="2"/>
      <c r="F251" s="8"/>
      <c r="G251" s="88"/>
      <c r="H251" s="2"/>
      <c r="I251" s="8"/>
      <c r="J251" s="88"/>
      <c r="K251" s="2"/>
      <c r="L251" s="8"/>
      <c r="M251" s="88"/>
      <c r="P251" s="88"/>
      <c r="Q251" s="71"/>
      <c r="R251" s="71"/>
    </row>
    <row r="252" spans="1:18" x14ac:dyDescent="0.5">
      <c r="B252" s="3"/>
      <c r="C252" s="87"/>
      <c r="D252" s="88"/>
      <c r="E252" s="2"/>
      <c r="F252" s="8"/>
      <c r="G252" s="88"/>
      <c r="H252" s="2"/>
      <c r="I252" s="8"/>
      <c r="J252" s="88"/>
      <c r="K252" s="2"/>
      <c r="L252" s="8"/>
      <c r="M252" s="88"/>
      <c r="P252" s="88"/>
      <c r="Q252" s="71"/>
      <c r="R252" s="71"/>
    </row>
    <row r="253" spans="1:18" x14ac:dyDescent="0.5">
      <c r="A253" s="89"/>
      <c r="B253" s="3"/>
      <c r="C253" s="87"/>
      <c r="D253" s="8"/>
      <c r="E253" s="90"/>
      <c r="F253" s="8"/>
      <c r="G253" s="8"/>
      <c r="H253" s="90"/>
      <c r="I253" s="8"/>
      <c r="J253" s="91"/>
      <c r="K253" s="92"/>
      <c r="L253" s="91"/>
      <c r="M253" s="71"/>
      <c r="P253" s="93"/>
      <c r="Q253" s="71"/>
      <c r="R253" s="71"/>
    </row>
    <row r="254" spans="1:18" x14ac:dyDescent="0.5">
      <c r="A254" s="89"/>
      <c r="B254" s="3"/>
      <c r="C254" s="87"/>
      <c r="D254" s="8"/>
      <c r="E254" s="90"/>
      <c r="F254" s="8"/>
      <c r="G254" s="8"/>
      <c r="H254" s="90"/>
      <c r="I254" s="8"/>
      <c r="J254" s="91"/>
      <c r="K254" s="92"/>
      <c r="L254" s="91"/>
      <c r="M254" s="71"/>
      <c r="P254" s="71"/>
      <c r="Q254" s="71"/>
      <c r="R254" s="71"/>
    </row>
    <row r="255" spans="1:18" x14ac:dyDescent="0.5">
      <c r="A255" s="89"/>
      <c r="B255" s="3"/>
      <c r="C255" s="87"/>
      <c r="D255" s="8"/>
      <c r="E255" s="90"/>
      <c r="F255" s="8"/>
      <c r="G255" s="8"/>
      <c r="H255" s="90"/>
      <c r="I255" s="8"/>
      <c r="J255" s="91"/>
      <c r="K255" s="92"/>
      <c r="L255" s="91"/>
      <c r="M255" s="71"/>
      <c r="P255" s="71"/>
      <c r="Q255" s="71"/>
      <c r="R255" s="71"/>
    </row>
    <row r="256" spans="1:18" x14ac:dyDescent="0.5">
      <c r="A256" s="3"/>
      <c r="D256" s="3"/>
      <c r="E256" s="2"/>
      <c r="G256" s="3"/>
      <c r="H256" s="2"/>
      <c r="K256" s="2"/>
      <c r="O256" s="26"/>
    </row>
    <row r="257" spans="1:18" x14ac:dyDescent="0.5">
      <c r="D257" s="3"/>
      <c r="E257" s="2"/>
      <c r="G257" s="3"/>
      <c r="H257" s="2"/>
      <c r="K257" s="2"/>
      <c r="O257" s="26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6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20"/>
      <c r="F261" s="3"/>
      <c r="G261" s="3"/>
      <c r="H261" s="20"/>
      <c r="I261" s="3"/>
      <c r="J261" s="3"/>
      <c r="K261" s="20"/>
      <c r="L261" s="3"/>
      <c r="M261" s="3"/>
    </row>
    <row r="262" spans="1:18" x14ac:dyDescent="0.5">
      <c r="A262" s="3"/>
      <c r="B262" s="3"/>
      <c r="C262" s="3"/>
      <c r="D262" s="3"/>
      <c r="E262" s="20"/>
      <c r="G262" s="3"/>
      <c r="H262" s="20"/>
      <c r="J262" s="3"/>
      <c r="K262" s="20"/>
      <c r="M262" s="3"/>
      <c r="N262" s="26"/>
      <c r="P262" s="3"/>
      <c r="Q262" s="3"/>
    </row>
    <row r="263" spans="1:18" x14ac:dyDescent="0.5">
      <c r="A263" s="3"/>
      <c r="B263" s="3"/>
      <c r="C263" s="3"/>
      <c r="D263" s="3"/>
      <c r="E263" s="20"/>
      <c r="G263" s="3"/>
      <c r="H263" s="20"/>
      <c r="J263" s="3"/>
      <c r="K263" s="20"/>
      <c r="M263" s="3"/>
      <c r="N263" s="26"/>
      <c r="P263" s="3"/>
      <c r="Q263" s="3"/>
    </row>
    <row r="264" spans="1:18" x14ac:dyDescent="0.5">
      <c r="A264" s="3"/>
      <c r="B264" s="3"/>
      <c r="C264" s="3"/>
      <c r="D264" s="3"/>
      <c r="E264" s="20"/>
      <c r="F264" s="3"/>
      <c r="G264" s="3"/>
      <c r="H264" s="20"/>
      <c r="I264" s="3"/>
      <c r="J264" s="3"/>
      <c r="K264" s="20"/>
      <c r="L264" s="3"/>
      <c r="M264" s="3"/>
      <c r="N264" s="26"/>
      <c r="O264" s="26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87"/>
      <c r="D266" s="88"/>
      <c r="E266" s="2"/>
      <c r="F266" s="8"/>
      <c r="G266" s="88"/>
      <c r="H266" s="2"/>
      <c r="I266" s="8"/>
      <c r="J266" s="88"/>
      <c r="K266" s="2"/>
      <c r="L266" s="8"/>
      <c r="M266" s="88"/>
      <c r="P266" s="88"/>
      <c r="Q266" s="71"/>
      <c r="R266" s="71"/>
    </row>
    <row r="267" spans="1:18" x14ac:dyDescent="0.5">
      <c r="A267" s="3"/>
      <c r="B267" s="3"/>
      <c r="C267" s="87"/>
      <c r="D267" s="8"/>
      <c r="E267" s="2"/>
      <c r="F267" s="8"/>
      <c r="G267" s="8"/>
      <c r="H267" s="2"/>
      <c r="I267" s="8"/>
      <c r="J267" s="8"/>
      <c r="K267" s="90"/>
      <c r="L267" s="91"/>
      <c r="M267" s="71"/>
      <c r="P267" s="71"/>
      <c r="Q267" s="71"/>
      <c r="R267" s="71"/>
    </row>
    <row r="268" spans="1:18" x14ac:dyDescent="0.5">
      <c r="A268" s="3"/>
      <c r="B268" s="3"/>
      <c r="C268" s="87"/>
      <c r="D268" s="8"/>
      <c r="E268" s="2"/>
      <c r="F268" s="8"/>
      <c r="G268" s="8"/>
      <c r="H268" s="2"/>
      <c r="I268" s="8"/>
      <c r="J268" s="8"/>
      <c r="K268" s="90"/>
      <c r="L268" s="91"/>
      <c r="M268" s="71"/>
      <c r="P268" s="71"/>
      <c r="Q268" s="71"/>
      <c r="R268" s="71"/>
    </row>
    <row r="269" spans="1:18" x14ac:dyDescent="0.5">
      <c r="A269" s="3"/>
      <c r="B269" s="3"/>
      <c r="C269" s="87"/>
      <c r="D269" s="8"/>
      <c r="E269" s="2"/>
      <c r="F269" s="8"/>
      <c r="G269" s="8"/>
      <c r="H269" s="2"/>
      <c r="I269" s="8"/>
      <c r="J269" s="8"/>
      <c r="K269" s="90"/>
      <c r="L269" s="91"/>
      <c r="M269" s="71"/>
      <c r="P269" s="71"/>
      <c r="Q269" s="71"/>
      <c r="R269" s="71"/>
    </row>
    <row r="270" spans="1:18" x14ac:dyDescent="0.5">
      <c r="A270" s="3"/>
      <c r="B270" s="3"/>
      <c r="C270" s="87"/>
      <c r="D270" s="88"/>
      <c r="E270" s="2"/>
      <c r="F270" s="8"/>
      <c r="G270" s="88"/>
      <c r="H270" s="2"/>
      <c r="I270" s="8"/>
      <c r="J270" s="88"/>
      <c r="K270" s="2"/>
      <c r="L270" s="8"/>
      <c r="M270" s="88"/>
      <c r="P270" s="88"/>
      <c r="Q270" s="71"/>
      <c r="R270" s="71"/>
    </row>
    <row r="271" spans="1:18" x14ac:dyDescent="0.5">
      <c r="A271" s="3"/>
      <c r="B271" s="3"/>
      <c r="C271" s="87"/>
      <c r="D271" s="8"/>
      <c r="E271" s="2"/>
      <c r="F271" s="8"/>
      <c r="G271" s="8"/>
      <c r="H271" s="2"/>
      <c r="I271" s="8"/>
      <c r="J271" s="8"/>
      <c r="K271" s="2"/>
      <c r="L271" s="8"/>
      <c r="M271" s="71"/>
      <c r="P271" s="71"/>
      <c r="Q271" s="71"/>
      <c r="R271" s="71"/>
    </row>
    <row r="272" spans="1:18" x14ac:dyDescent="0.5">
      <c r="B272" s="3"/>
      <c r="C272" s="87"/>
      <c r="D272" s="8"/>
      <c r="E272" s="2"/>
      <c r="F272" s="8"/>
      <c r="G272" s="8"/>
      <c r="H272" s="2"/>
      <c r="I272" s="8"/>
      <c r="J272" s="8"/>
      <c r="K272" s="2"/>
      <c r="L272" s="8"/>
      <c r="M272" s="71"/>
      <c r="P272" s="71"/>
      <c r="Q272" s="71"/>
      <c r="R272" s="71"/>
    </row>
    <row r="273" spans="1:18" x14ac:dyDescent="0.5">
      <c r="A273" s="3"/>
      <c r="B273" s="3"/>
      <c r="C273" s="87"/>
      <c r="D273" s="8"/>
      <c r="E273" s="2"/>
      <c r="F273" s="8"/>
      <c r="G273" s="8"/>
      <c r="H273" s="2"/>
      <c r="I273" s="8"/>
      <c r="J273" s="8"/>
      <c r="K273" s="2"/>
      <c r="L273" s="8"/>
      <c r="M273" s="71"/>
      <c r="P273" s="71"/>
      <c r="Q273" s="71"/>
      <c r="R273" s="71"/>
    </row>
    <row r="274" spans="1:18" x14ac:dyDescent="0.5">
      <c r="A274" s="3"/>
      <c r="B274" s="3"/>
      <c r="C274" s="87"/>
      <c r="D274" s="8"/>
      <c r="E274" s="2"/>
      <c r="F274" s="8"/>
      <c r="G274" s="8"/>
      <c r="H274" s="2"/>
      <c r="I274" s="8"/>
      <c r="J274" s="8"/>
      <c r="K274" s="2"/>
      <c r="L274" s="8"/>
      <c r="M274" s="71"/>
      <c r="P274" s="71"/>
      <c r="Q274" s="71"/>
      <c r="R274" s="71"/>
    </row>
    <row r="275" spans="1:18" x14ac:dyDescent="0.5">
      <c r="A275" s="3"/>
      <c r="B275" s="3"/>
      <c r="C275" s="87"/>
      <c r="D275" s="88"/>
      <c r="E275" s="2"/>
      <c r="F275" s="8"/>
      <c r="G275" s="88"/>
      <c r="H275" s="2"/>
      <c r="I275" s="8"/>
      <c r="J275" s="88"/>
      <c r="K275" s="2"/>
      <c r="L275" s="8"/>
      <c r="M275" s="71"/>
      <c r="P275" s="71"/>
      <c r="Q275" s="71"/>
      <c r="R275" s="71"/>
    </row>
    <row r="276" spans="1:18" x14ac:dyDescent="0.5">
      <c r="A276" s="3"/>
      <c r="B276" s="3"/>
      <c r="C276" s="87"/>
      <c r="D276" s="8"/>
      <c r="E276" s="2"/>
      <c r="F276" s="8"/>
      <c r="G276" s="8"/>
      <c r="H276" s="2"/>
      <c r="I276" s="8"/>
      <c r="J276" s="8"/>
      <c r="K276" s="2"/>
      <c r="L276" s="8"/>
      <c r="M276" s="71"/>
      <c r="P276" s="71"/>
      <c r="Q276" s="71"/>
      <c r="R276" s="71"/>
    </row>
    <row r="277" spans="1:18" x14ac:dyDescent="0.5">
      <c r="A277" s="3"/>
      <c r="B277" s="3"/>
      <c r="C277" s="87"/>
      <c r="D277" s="12"/>
      <c r="E277" s="2"/>
      <c r="F277" s="8"/>
      <c r="G277" s="12"/>
      <c r="H277" s="2"/>
      <c r="I277" s="8"/>
      <c r="J277" s="12"/>
      <c r="K277" s="2"/>
      <c r="L277" s="8"/>
      <c r="M277" s="88"/>
      <c r="P277" s="88"/>
      <c r="Q277" s="71"/>
      <c r="R277" s="71"/>
    </row>
    <row r="278" spans="1:18" x14ac:dyDescent="0.5">
      <c r="A278" s="3"/>
      <c r="B278" s="3"/>
      <c r="C278" s="87"/>
      <c r="D278" s="8"/>
      <c r="E278" s="2"/>
      <c r="F278" s="8"/>
      <c r="G278" s="8"/>
      <c r="H278" s="2"/>
      <c r="I278" s="8"/>
      <c r="J278" s="8"/>
      <c r="K278" s="2"/>
      <c r="L278" s="8"/>
      <c r="M278" s="71"/>
      <c r="P278" s="71"/>
      <c r="Q278" s="71"/>
      <c r="R278" s="71"/>
    </row>
    <row r="279" spans="1:18" x14ac:dyDescent="0.5">
      <c r="B279" s="3"/>
      <c r="C279" s="87"/>
      <c r="D279" s="8"/>
      <c r="E279" s="2"/>
      <c r="F279" s="8"/>
      <c r="G279" s="8"/>
      <c r="H279" s="2"/>
      <c r="I279" s="8"/>
      <c r="J279" s="8"/>
      <c r="K279" s="2"/>
      <c r="L279" s="8"/>
      <c r="M279" s="71"/>
      <c r="P279" s="71"/>
      <c r="Q279" s="71"/>
      <c r="R279" s="71"/>
    </row>
    <row r="280" spans="1:18" x14ac:dyDescent="0.5">
      <c r="B280" s="3"/>
      <c r="C280" s="87"/>
      <c r="D280" s="8"/>
      <c r="E280" s="2"/>
      <c r="F280" s="8"/>
      <c r="G280" s="8"/>
      <c r="H280" s="2"/>
      <c r="I280" s="8"/>
      <c r="J280" s="8"/>
      <c r="K280" s="2"/>
      <c r="L280" s="8"/>
      <c r="M280" s="71"/>
      <c r="P280" s="71"/>
      <c r="Q280" s="71"/>
      <c r="R280" s="71"/>
    </row>
    <row r="281" spans="1:18" x14ac:dyDescent="0.5">
      <c r="B281" s="3"/>
      <c r="C281" s="87"/>
      <c r="D281" s="8"/>
      <c r="E281" s="2"/>
      <c r="F281" s="8"/>
      <c r="G281" s="8"/>
      <c r="H281" s="2"/>
      <c r="I281" s="8"/>
      <c r="J281" s="8"/>
      <c r="K281" s="2"/>
      <c r="L281" s="8"/>
      <c r="M281" s="71"/>
      <c r="P281" s="71"/>
      <c r="Q281" s="71"/>
      <c r="R281" s="71"/>
    </row>
    <row r="282" spans="1:18" x14ac:dyDescent="0.5">
      <c r="B282" s="3"/>
      <c r="C282" s="87"/>
      <c r="D282" s="88"/>
      <c r="E282" s="2"/>
      <c r="F282" s="8"/>
      <c r="G282" s="12"/>
      <c r="H282" s="2"/>
      <c r="I282" s="8"/>
      <c r="J282" s="88"/>
      <c r="K282" s="2"/>
      <c r="L282" s="8"/>
      <c r="M282" s="88"/>
      <c r="P282" s="88"/>
      <c r="Q282" s="71"/>
      <c r="R282" s="71"/>
    </row>
    <row r="283" spans="1:18" x14ac:dyDescent="0.5">
      <c r="B283" s="3"/>
      <c r="C283" s="87"/>
      <c r="D283" s="12"/>
      <c r="E283" s="2"/>
      <c r="F283" s="8"/>
      <c r="G283" s="12"/>
      <c r="H283" s="2"/>
      <c r="I283" s="8"/>
      <c r="J283" s="12"/>
      <c r="K283" s="2"/>
      <c r="L283" s="8"/>
      <c r="M283" s="88"/>
      <c r="P283" s="88"/>
      <c r="Q283" s="71"/>
      <c r="R283" s="71"/>
    </row>
    <row r="284" spans="1:18" x14ac:dyDescent="0.5">
      <c r="A284" s="3"/>
      <c r="B284" s="3"/>
      <c r="C284" s="87"/>
      <c r="D284" s="12"/>
      <c r="E284" s="2"/>
      <c r="F284" s="8"/>
      <c r="G284" s="12"/>
      <c r="H284" s="2"/>
      <c r="I284" s="8"/>
      <c r="J284" s="12"/>
      <c r="K284" s="2"/>
      <c r="L284" s="8"/>
      <c r="M284" s="88"/>
      <c r="P284" s="88"/>
      <c r="Q284" s="71"/>
      <c r="R284" s="71"/>
    </row>
    <row r="285" spans="1:18" x14ac:dyDescent="0.5">
      <c r="A285" s="3"/>
      <c r="B285" s="3"/>
      <c r="C285" s="87"/>
      <c r="D285" s="8"/>
      <c r="E285" s="2"/>
      <c r="F285" s="8"/>
      <c r="G285" s="8"/>
      <c r="H285" s="2"/>
      <c r="I285" s="8"/>
      <c r="J285" s="8"/>
      <c r="K285" s="2"/>
      <c r="L285" s="8"/>
      <c r="M285" s="71"/>
      <c r="P285" s="71"/>
      <c r="Q285" s="71"/>
      <c r="R285" s="71"/>
    </row>
    <row r="286" spans="1:18" x14ac:dyDescent="0.5">
      <c r="B286" s="3"/>
      <c r="C286" s="87"/>
      <c r="D286" s="8"/>
      <c r="E286" s="2"/>
      <c r="F286" s="8"/>
      <c r="G286" s="8"/>
      <c r="H286" s="2"/>
      <c r="I286" s="8"/>
      <c r="J286" s="8"/>
      <c r="K286" s="2"/>
      <c r="L286" s="8"/>
      <c r="M286" s="71"/>
      <c r="P286" s="71"/>
      <c r="Q286" s="71"/>
      <c r="R286" s="71"/>
    </row>
    <row r="287" spans="1:18" x14ac:dyDescent="0.5">
      <c r="B287" s="3"/>
      <c r="C287" s="87"/>
      <c r="D287" s="8"/>
      <c r="E287" s="2"/>
      <c r="F287" s="8"/>
      <c r="G287" s="8"/>
      <c r="H287" s="2"/>
      <c r="I287" s="8"/>
      <c r="J287" s="8"/>
      <c r="K287" s="2"/>
      <c r="L287" s="8"/>
      <c r="M287" s="71"/>
      <c r="P287" s="71"/>
      <c r="Q287" s="71"/>
      <c r="R287" s="71"/>
    </row>
    <row r="288" spans="1:18" x14ac:dyDescent="0.5">
      <c r="B288" s="3"/>
      <c r="C288" s="87"/>
      <c r="D288" s="88"/>
      <c r="E288" s="2"/>
      <c r="F288" s="8"/>
      <c r="G288" s="88"/>
      <c r="H288" s="2"/>
      <c r="I288" s="8"/>
      <c r="J288" s="88"/>
      <c r="K288" s="2"/>
      <c r="L288" s="8"/>
      <c r="M288" s="88"/>
      <c r="P288" s="88"/>
      <c r="Q288" s="71"/>
      <c r="R288" s="71"/>
    </row>
    <row r="289" spans="1:18" x14ac:dyDescent="0.5">
      <c r="B289" s="3"/>
      <c r="C289" s="87"/>
      <c r="D289" s="88"/>
      <c r="E289" s="2"/>
      <c r="F289" s="8"/>
      <c r="G289" s="88"/>
      <c r="H289" s="2"/>
      <c r="I289" s="8"/>
      <c r="J289" s="88"/>
      <c r="K289" s="2"/>
      <c r="L289" s="8"/>
      <c r="M289" s="88"/>
      <c r="P289" s="88"/>
      <c r="Q289" s="71"/>
      <c r="R289" s="71"/>
    </row>
    <row r="290" spans="1:18" x14ac:dyDescent="0.5">
      <c r="B290" s="3"/>
      <c r="C290" s="87"/>
      <c r="D290" s="12"/>
      <c r="E290" s="2"/>
      <c r="F290" s="8"/>
      <c r="G290" s="12"/>
      <c r="H290" s="2"/>
      <c r="I290" s="8"/>
      <c r="J290" s="12"/>
      <c r="K290" s="2"/>
      <c r="L290" s="8"/>
      <c r="M290" s="88"/>
      <c r="P290" s="88"/>
      <c r="Q290" s="71"/>
      <c r="R290" s="71"/>
    </row>
    <row r="291" spans="1:18" x14ac:dyDescent="0.5">
      <c r="A291" s="3"/>
      <c r="B291" s="3"/>
      <c r="C291" s="87"/>
      <c r="D291" s="12"/>
      <c r="E291" s="94"/>
      <c r="F291" s="8"/>
      <c r="G291" s="12"/>
      <c r="H291" s="94"/>
      <c r="I291" s="8"/>
      <c r="J291" s="12"/>
      <c r="K291" s="94"/>
      <c r="L291" s="8"/>
      <c r="M291" s="88"/>
      <c r="P291" s="88"/>
      <c r="Q291" s="71"/>
      <c r="R291" s="71"/>
    </row>
    <row r="292" spans="1:18" x14ac:dyDescent="0.5">
      <c r="B292" s="3"/>
      <c r="C292" s="87"/>
      <c r="D292" s="8"/>
      <c r="E292" s="2"/>
      <c r="F292" s="8"/>
      <c r="G292" s="8"/>
      <c r="H292" s="2"/>
      <c r="I292" s="8"/>
      <c r="J292" s="8"/>
      <c r="K292" s="2"/>
      <c r="L292" s="8"/>
      <c r="M292" s="71"/>
      <c r="P292" s="71"/>
      <c r="Q292" s="71"/>
      <c r="R292" s="71"/>
    </row>
    <row r="293" spans="1:18" x14ac:dyDescent="0.5">
      <c r="B293" s="3"/>
      <c r="C293" s="87"/>
      <c r="D293" s="8"/>
      <c r="E293" s="2"/>
      <c r="F293" s="8"/>
      <c r="G293" s="8"/>
      <c r="H293" s="2"/>
      <c r="I293" s="8"/>
      <c r="J293" s="8"/>
      <c r="K293" s="2"/>
      <c r="L293" s="8"/>
      <c r="M293" s="71"/>
      <c r="P293" s="71"/>
      <c r="Q293" s="71"/>
      <c r="R293" s="71"/>
    </row>
    <row r="294" spans="1:18" x14ac:dyDescent="0.5">
      <c r="B294" s="3"/>
      <c r="C294" s="87"/>
      <c r="D294" s="88"/>
      <c r="E294" s="2"/>
      <c r="F294" s="8"/>
      <c r="G294" s="88"/>
      <c r="H294" s="2"/>
      <c r="I294" s="8"/>
      <c r="J294" s="88"/>
      <c r="K294" s="2"/>
      <c r="L294" s="8"/>
      <c r="M294" s="88"/>
      <c r="P294" s="88"/>
      <c r="Q294" s="71"/>
      <c r="R294" s="71"/>
    </row>
    <row r="295" spans="1:18" x14ac:dyDescent="0.5">
      <c r="B295" s="3"/>
      <c r="C295" s="87"/>
      <c r="D295" s="8"/>
      <c r="E295" s="2"/>
      <c r="F295" s="8"/>
      <c r="G295" s="8"/>
      <c r="H295" s="2"/>
      <c r="I295" s="8"/>
      <c r="J295" s="8"/>
      <c r="K295" s="2"/>
      <c r="L295" s="8"/>
      <c r="M295" s="71"/>
      <c r="P295" s="71"/>
      <c r="Q295" s="71"/>
      <c r="R295" s="71"/>
    </row>
    <row r="296" spans="1:18" x14ac:dyDescent="0.5">
      <c r="B296" s="3"/>
      <c r="C296" s="87"/>
      <c r="D296" s="8"/>
      <c r="E296" s="2"/>
      <c r="F296" s="8"/>
      <c r="G296" s="8"/>
      <c r="H296" s="2"/>
      <c r="I296" s="8"/>
      <c r="J296" s="8"/>
      <c r="K296" s="2"/>
      <c r="L296" s="8"/>
      <c r="M296" s="71"/>
      <c r="P296" s="71"/>
      <c r="Q296" s="71"/>
      <c r="R296" s="71"/>
    </row>
    <row r="297" spans="1:18" x14ac:dyDescent="0.5">
      <c r="B297" s="3"/>
      <c r="C297" s="87"/>
      <c r="D297" s="8"/>
      <c r="E297" s="2"/>
      <c r="F297" s="8"/>
      <c r="G297" s="8"/>
      <c r="H297" s="2"/>
      <c r="I297" s="8"/>
      <c r="J297" s="8"/>
      <c r="K297" s="2"/>
      <c r="L297" s="8"/>
      <c r="M297" s="71"/>
      <c r="P297" s="71"/>
      <c r="Q297" s="71"/>
      <c r="R297" s="71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88"/>
      <c r="P298" s="88"/>
      <c r="Q298" s="71"/>
      <c r="R298" s="71"/>
    </row>
    <row r="299" spans="1:18" x14ac:dyDescent="0.5">
      <c r="A299" s="89"/>
      <c r="E299" s="2"/>
      <c r="H299" s="2"/>
      <c r="K299" s="92"/>
      <c r="P299" s="93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26"/>
      <c r="Q316" s="3"/>
    </row>
    <row r="317" spans="1:17" x14ac:dyDescent="0.5">
      <c r="E317" s="2"/>
      <c r="H317" s="2"/>
      <c r="K317" s="2"/>
      <c r="N317" s="26"/>
    </row>
    <row r="318" spans="1:17" x14ac:dyDescent="0.5">
      <c r="E318" s="2"/>
      <c r="H318" s="2"/>
      <c r="K318" s="2"/>
      <c r="N318" s="26"/>
      <c r="O318" s="26"/>
      <c r="P318" s="3"/>
      <c r="Q318" s="3"/>
    </row>
    <row r="319" spans="1:17" x14ac:dyDescent="0.5">
      <c r="E319" s="2"/>
      <c r="H319" s="2"/>
      <c r="K319" s="2"/>
      <c r="N319" s="26"/>
      <c r="O319" s="26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95"/>
      <c r="K320" s="95"/>
      <c r="L320" s="95"/>
    </row>
    <row r="321" spans="1:12" x14ac:dyDescent="0.5">
      <c r="A321" s="3"/>
      <c r="E321" s="2"/>
      <c r="H321" s="2"/>
      <c r="J321" s="95"/>
      <c r="K321" s="95"/>
      <c r="L321" s="95"/>
    </row>
    <row r="322" spans="1:12" x14ac:dyDescent="0.5">
      <c r="A322" s="3"/>
      <c r="B322" s="3"/>
      <c r="C322" s="87"/>
      <c r="D322" s="87"/>
      <c r="E322" s="2"/>
      <c r="F322" s="8"/>
      <c r="G322" s="87"/>
      <c r="H322" s="2"/>
      <c r="I322" s="8"/>
      <c r="J322" s="96"/>
      <c r="K322" s="95"/>
      <c r="L322" s="95"/>
    </row>
    <row r="323" spans="1:12" x14ac:dyDescent="0.5">
      <c r="A323" s="3"/>
      <c r="B323" s="3"/>
      <c r="C323" s="87"/>
      <c r="D323" s="8"/>
      <c r="E323" s="2"/>
      <c r="F323" s="8"/>
      <c r="G323" s="2"/>
      <c r="H323" s="2"/>
      <c r="I323" s="8"/>
      <c r="J323" s="95"/>
      <c r="K323" s="95"/>
      <c r="L323" s="95"/>
    </row>
    <row r="324" spans="1:12" x14ac:dyDescent="0.5">
      <c r="A324" s="3"/>
      <c r="B324" s="3"/>
      <c r="C324" s="87"/>
      <c r="D324" s="8"/>
      <c r="E324" s="2"/>
      <c r="F324" s="8"/>
      <c r="G324" s="2"/>
      <c r="H324" s="2"/>
      <c r="I324" s="8"/>
      <c r="J324" s="95"/>
      <c r="K324" s="95"/>
      <c r="L324" s="95"/>
    </row>
    <row r="325" spans="1:12" x14ac:dyDescent="0.5">
      <c r="A325" s="3"/>
      <c r="B325" s="3"/>
      <c r="C325" s="87"/>
      <c r="D325" s="8"/>
      <c r="E325" s="2"/>
      <c r="F325" s="8"/>
      <c r="G325" s="2"/>
      <c r="H325" s="2"/>
      <c r="I325" s="8"/>
      <c r="J325" s="95"/>
      <c r="K325" s="95"/>
      <c r="L325" s="95"/>
    </row>
    <row r="326" spans="1:12" x14ac:dyDescent="0.5">
      <c r="A326" s="3"/>
      <c r="B326" s="3"/>
      <c r="C326" s="87"/>
      <c r="D326" s="8"/>
      <c r="E326" s="2"/>
      <c r="F326" s="8"/>
      <c r="G326" s="2"/>
      <c r="H326" s="2"/>
      <c r="I326" s="8"/>
      <c r="J326" s="95"/>
      <c r="K326" s="95"/>
      <c r="L326" s="95"/>
    </row>
    <row r="327" spans="1:12" x14ac:dyDescent="0.5">
      <c r="A327" s="3"/>
      <c r="B327" s="3"/>
      <c r="C327" s="87"/>
      <c r="D327" s="8"/>
      <c r="E327" s="2"/>
      <c r="F327" s="8"/>
      <c r="G327" s="2"/>
      <c r="H327" s="2"/>
      <c r="I327" s="8"/>
      <c r="J327" s="95"/>
      <c r="K327" s="95"/>
      <c r="L327" s="95"/>
    </row>
    <row r="328" spans="1:12" x14ac:dyDescent="0.5">
      <c r="A328" s="3"/>
      <c r="B328" s="3"/>
      <c r="C328" s="87"/>
      <c r="D328" s="8"/>
      <c r="E328" s="2"/>
      <c r="F328" s="8"/>
      <c r="G328" s="2"/>
      <c r="H328" s="2"/>
      <c r="I328" s="8"/>
      <c r="J328" s="95"/>
      <c r="K328" s="95"/>
      <c r="L328" s="95"/>
    </row>
    <row r="329" spans="1:12" x14ac:dyDescent="0.5">
      <c r="A329" s="3"/>
      <c r="B329" s="3"/>
      <c r="C329" s="87"/>
      <c r="D329" s="8"/>
      <c r="E329" s="2"/>
      <c r="F329" s="8"/>
      <c r="G329" s="2"/>
      <c r="H329" s="2"/>
      <c r="I329" s="8"/>
      <c r="J329" s="95"/>
      <c r="K329" s="95"/>
      <c r="L329" s="95"/>
    </row>
    <row r="330" spans="1:12" x14ac:dyDescent="0.5">
      <c r="A330" s="3"/>
      <c r="B330" s="3"/>
      <c r="C330" s="87"/>
      <c r="D330" s="8"/>
      <c r="E330" s="2"/>
      <c r="F330" s="8"/>
      <c r="G330" s="2"/>
      <c r="H330" s="2"/>
      <c r="I330" s="8"/>
      <c r="J330" s="95"/>
      <c r="K330" s="95"/>
      <c r="L330" s="95"/>
    </row>
    <row r="331" spans="1:12" x14ac:dyDescent="0.5">
      <c r="A331" s="3"/>
      <c r="B331" s="3"/>
      <c r="C331" s="87"/>
      <c r="D331" s="8"/>
      <c r="E331" s="2"/>
      <c r="F331" s="8"/>
      <c r="G331" s="2"/>
      <c r="H331" s="2"/>
      <c r="I331" s="8"/>
      <c r="J331" s="95"/>
      <c r="K331" s="95"/>
      <c r="L331" s="95"/>
    </row>
    <row r="332" spans="1:12" x14ac:dyDescent="0.5">
      <c r="A332" s="3"/>
      <c r="B332" s="3"/>
      <c r="C332" s="87"/>
      <c r="D332" s="88"/>
      <c r="E332" s="2"/>
      <c r="F332" s="8"/>
      <c r="G332" s="88"/>
      <c r="H332" s="2"/>
      <c r="I332" s="8"/>
      <c r="J332" s="96"/>
      <c r="K332" s="95"/>
      <c r="L332" s="95"/>
    </row>
    <row r="333" spans="1:12" x14ac:dyDescent="0.5">
      <c r="A333" s="3"/>
      <c r="B333" s="3"/>
      <c r="C333" s="87"/>
      <c r="D333" s="8"/>
      <c r="E333" s="2"/>
      <c r="F333" s="8"/>
      <c r="G333" s="8"/>
      <c r="H333" s="2"/>
      <c r="I333" s="8"/>
      <c r="J333" s="95"/>
      <c r="K333" s="95"/>
      <c r="L333" s="95"/>
    </row>
    <row r="334" spans="1:12" x14ac:dyDescent="0.5">
      <c r="A334" s="3"/>
      <c r="B334" s="3"/>
      <c r="C334" s="87"/>
      <c r="D334" s="88"/>
      <c r="E334" s="2"/>
      <c r="F334" s="8"/>
      <c r="G334" s="88"/>
      <c r="H334" s="2"/>
      <c r="I334" s="8"/>
      <c r="J334" s="96"/>
      <c r="K334" s="95"/>
      <c r="L334" s="95"/>
    </row>
    <row r="335" spans="1:12" x14ac:dyDescent="0.5">
      <c r="A335" s="3"/>
      <c r="B335" s="3"/>
      <c r="C335" s="87"/>
      <c r="D335" s="88"/>
      <c r="E335" s="2"/>
      <c r="F335" s="8"/>
      <c r="G335" s="88"/>
      <c r="J335" s="96"/>
      <c r="K335" s="95"/>
      <c r="L335" s="95"/>
    </row>
    <row r="336" spans="1:12" x14ac:dyDescent="0.5">
      <c r="A336" s="3"/>
      <c r="B336" s="3"/>
      <c r="C336" s="87"/>
      <c r="D336" s="88"/>
      <c r="E336" s="2"/>
      <c r="F336" s="8"/>
      <c r="G336" s="88"/>
      <c r="J336" s="96"/>
      <c r="K336" s="95"/>
      <c r="L336" s="95"/>
    </row>
    <row r="337" spans="1:12" x14ac:dyDescent="0.5">
      <c r="A337" s="3"/>
      <c r="B337" s="3"/>
      <c r="C337" s="87"/>
      <c r="D337" s="88"/>
      <c r="E337" s="2"/>
      <c r="F337" s="8"/>
      <c r="G337" s="88"/>
      <c r="J337" s="96"/>
      <c r="K337" s="95"/>
      <c r="L337" s="95"/>
    </row>
    <row r="338" spans="1:12" x14ac:dyDescent="0.5">
      <c r="A338" s="3"/>
      <c r="B338" s="3"/>
      <c r="C338" s="87"/>
      <c r="D338" s="88"/>
      <c r="E338" s="2"/>
      <c r="F338" s="8"/>
      <c r="G338" s="88"/>
      <c r="J338" s="96"/>
      <c r="K338" s="95"/>
      <c r="L338" s="95"/>
    </row>
    <row r="339" spans="1:12" x14ac:dyDescent="0.5">
      <c r="A339" s="3"/>
      <c r="B339" s="3"/>
      <c r="C339" s="87"/>
      <c r="D339" s="88"/>
      <c r="E339" s="2"/>
      <c r="F339" s="8"/>
      <c r="G339" s="88"/>
      <c r="J339" s="96"/>
      <c r="K339" s="95"/>
      <c r="L339" s="95"/>
    </row>
    <row r="340" spans="1:12" x14ac:dyDescent="0.5">
      <c r="A340" s="3"/>
      <c r="B340" s="3"/>
      <c r="C340" s="87"/>
      <c r="D340" s="88"/>
      <c r="E340" s="2"/>
      <c r="F340" s="8"/>
      <c r="G340" s="88"/>
      <c r="J340" s="96"/>
      <c r="K340" s="95"/>
      <c r="L340" s="95"/>
    </row>
    <row r="341" spans="1:12" x14ac:dyDescent="0.5">
      <c r="A341" s="3"/>
      <c r="B341" s="3"/>
      <c r="C341" s="87"/>
      <c r="D341" s="88"/>
      <c r="E341" s="2"/>
      <c r="F341" s="8"/>
      <c r="G341" s="88"/>
      <c r="J341" s="96"/>
      <c r="K341" s="95"/>
      <c r="L341" s="95"/>
    </row>
    <row r="342" spans="1:12" x14ac:dyDescent="0.5">
      <c r="A342" s="3"/>
      <c r="B342" s="3"/>
      <c r="C342" s="87"/>
      <c r="D342" s="88"/>
      <c r="E342" s="2"/>
      <c r="F342" s="8"/>
      <c r="G342" s="88"/>
      <c r="J342" s="96"/>
      <c r="K342" s="95"/>
      <c r="L342" s="95"/>
    </row>
    <row r="343" spans="1:12" x14ac:dyDescent="0.5">
      <c r="A343" s="3"/>
      <c r="B343" s="3"/>
      <c r="C343" s="87"/>
      <c r="D343" s="88"/>
      <c r="E343" s="2"/>
      <c r="F343" s="8"/>
      <c r="G343" s="88"/>
      <c r="J343" s="96"/>
      <c r="K343" s="95"/>
      <c r="L343" s="95"/>
    </row>
    <row r="344" spans="1:12" x14ac:dyDescent="0.5">
      <c r="B344" s="3"/>
      <c r="C344" s="87"/>
      <c r="D344" s="88"/>
      <c r="E344" s="2"/>
      <c r="F344" s="8"/>
      <c r="G344" s="88"/>
      <c r="J344" s="96"/>
      <c r="K344" s="95"/>
      <c r="L344" s="95"/>
    </row>
    <row r="345" spans="1:12" x14ac:dyDescent="0.5">
      <c r="B345" s="3"/>
      <c r="C345" s="87"/>
      <c r="D345" s="88"/>
      <c r="E345" s="2"/>
      <c r="F345" s="8"/>
      <c r="G345" s="88"/>
      <c r="H345" s="2"/>
      <c r="I345" s="8"/>
      <c r="J345" s="95"/>
      <c r="K345" s="95"/>
      <c r="L345" s="95"/>
    </row>
    <row r="346" spans="1:12" x14ac:dyDescent="0.5">
      <c r="B346" s="3"/>
      <c r="C346" s="87"/>
      <c r="D346" s="88"/>
      <c r="E346" s="2"/>
      <c r="F346" s="8"/>
      <c r="G346" s="88"/>
      <c r="H346" s="2"/>
      <c r="I346" s="8"/>
      <c r="J346" s="96"/>
      <c r="K346" s="95"/>
      <c r="L346" s="95"/>
    </row>
    <row r="347" spans="1:12" x14ac:dyDescent="0.5">
      <c r="B347" s="3"/>
      <c r="C347" s="87"/>
      <c r="D347" s="88"/>
      <c r="E347" s="2"/>
      <c r="F347" s="8"/>
      <c r="G347" s="88"/>
      <c r="H347" s="2"/>
      <c r="I347" s="8"/>
      <c r="J347" s="96"/>
      <c r="K347" s="95"/>
      <c r="L347" s="95"/>
    </row>
    <row r="348" spans="1:12" x14ac:dyDescent="0.5">
      <c r="B348" s="3"/>
      <c r="C348" s="87"/>
      <c r="D348" s="88"/>
      <c r="E348" s="2"/>
      <c r="F348" s="8"/>
      <c r="G348" s="88"/>
      <c r="H348" s="2"/>
      <c r="I348" s="8"/>
      <c r="J348" s="96"/>
      <c r="K348" s="95"/>
      <c r="L348" s="95"/>
    </row>
    <row r="349" spans="1:12" x14ac:dyDescent="0.5">
      <c r="B349" s="3"/>
      <c r="C349" s="87"/>
      <c r="D349" s="88"/>
      <c r="E349" s="2"/>
      <c r="F349" s="8"/>
      <c r="G349" s="88"/>
      <c r="J349" s="96"/>
      <c r="K349" s="95"/>
      <c r="L349" s="95"/>
    </row>
    <row r="350" spans="1:12" x14ac:dyDescent="0.5">
      <c r="B350" s="3"/>
      <c r="C350" s="87"/>
      <c r="D350" s="88"/>
      <c r="E350" s="2"/>
      <c r="F350" s="8"/>
      <c r="G350" s="88"/>
      <c r="J350" s="96"/>
      <c r="K350" s="95"/>
      <c r="L350" s="95"/>
    </row>
    <row r="351" spans="1:12" x14ac:dyDescent="0.5">
      <c r="B351" s="3"/>
      <c r="C351" s="87"/>
      <c r="D351" s="88"/>
      <c r="E351" s="2"/>
      <c r="F351" s="8"/>
      <c r="G351" s="88"/>
      <c r="J351" s="96"/>
      <c r="K351" s="95"/>
      <c r="L351" s="95"/>
    </row>
    <row r="352" spans="1:12" x14ac:dyDescent="0.5">
      <c r="B352" s="3"/>
      <c r="C352" s="87"/>
      <c r="D352" s="88"/>
      <c r="G352" s="88"/>
      <c r="J352" s="96"/>
      <c r="K352" s="95"/>
      <c r="L352" s="95"/>
    </row>
    <row r="353" spans="1:12" x14ac:dyDescent="0.5">
      <c r="B353" s="3"/>
      <c r="C353" s="87"/>
      <c r="D353" s="88"/>
      <c r="E353" s="2"/>
      <c r="F353" s="8"/>
      <c r="G353" s="88"/>
      <c r="J353" s="96"/>
      <c r="K353" s="95"/>
      <c r="L353" s="95"/>
    </row>
    <row r="354" spans="1:12" x14ac:dyDescent="0.5">
      <c r="B354" s="3"/>
      <c r="C354" s="87"/>
      <c r="D354" s="88"/>
      <c r="E354" s="2"/>
      <c r="F354" s="8"/>
      <c r="G354" s="88"/>
      <c r="J354" s="96"/>
      <c r="K354" s="95"/>
      <c r="L354" s="95"/>
    </row>
    <row r="355" spans="1:12" x14ac:dyDescent="0.5">
      <c r="B355" s="3"/>
      <c r="C355" s="87"/>
      <c r="D355" s="88"/>
      <c r="E355" s="2"/>
      <c r="F355" s="8"/>
      <c r="G355" s="88"/>
      <c r="J355" s="96"/>
      <c r="K355" s="95"/>
      <c r="L355" s="95"/>
    </row>
    <row r="356" spans="1:12" x14ac:dyDescent="0.5">
      <c r="B356" s="3"/>
      <c r="C356" s="87"/>
      <c r="D356" s="88"/>
      <c r="E356" s="2"/>
      <c r="F356" s="8"/>
      <c r="G356" s="88"/>
      <c r="J356" s="96"/>
      <c r="K356" s="95"/>
      <c r="L356" s="95"/>
    </row>
    <row r="357" spans="1:12" x14ac:dyDescent="0.5">
      <c r="B357" s="3"/>
      <c r="C357" s="87"/>
      <c r="D357" s="88"/>
      <c r="E357" s="2"/>
      <c r="F357" s="8"/>
      <c r="G357" s="88"/>
      <c r="J357" s="96"/>
      <c r="K357" s="95"/>
      <c r="L357" s="95"/>
    </row>
    <row r="358" spans="1:12" x14ac:dyDescent="0.5">
      <c r="B358" s="3"/>
      <c r="C358" s="87"/>
      <c r="D358" s="88"/>
      <c r="E358" s="2"/>
      <c r="F358" s="8"/>
      <c r="G358" s="88"/>
      <c r="J358" s="96"/>
      <c r="K358" s="95"/>
      <c r="L358" s="95"/>
    </row>
    <row r="359" spans="1:12" x14ac:dyDescent="0.5">
      <c r="B359" s="3"/>
      <c r="C359" s="87"/>
      <c r="D359" s="88"/>
      <c r="E359" s="2"/>
      <c r="F359" s="8"/>
      <c r="G359" s="88"/>
      <c r="J359" s="96"/>
      <c r="K359" s="95"/>
      <c r="L359" s="95"/>
    </row>
    <row r="360" spans="1:12" x14ac:dyDescent="0.5">
      <c r="A360" s="93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87"/>
      <c r="D375" s="88"/>
      <c r="E375" s="2"/>
      <c r="F375" s="8"/>
      <c r="G375" s="88"/>
      <c r="H375" s="2"/>
      <c r="I375" s="8"/>
      <c r="J375" s="96"/>
      <c r="K375" s="95"/>
      <c r="L375" s="95"/>
    </row>
    <row r="376" spans="1:12" x14ac:dyDescent="0.5">
      <c r="A376" s="3"/>
      <c r="B376" s="3"/>
      <c r="C376" s="87"/>
      <c r="D376" s="8"/>
      <c r="E376" s="90"/>
      <c r="F376" s="8"/>
      <c r="G376" s="8"/>
      <c r="H376" s="90"/>
      <c r="I376" s="91"/>
      <c r="J376" s="95"/>
      <c r="K376" s="95"/>
      <c r="L376" s="95"/>
    </row>
    <row r="377" spans="1:12" x14ac:dyDescent="0.5">
      <c r="A377" s="3"/>
      <c r="B377" s="3"/>
      <c r="C377" s="87"/>
      <c r="D377" s="8"/>
      <c r="E377" s="90"/>
      <c r="F377" s="8"/>
      <c r="G377" s="8"/>
      <c r="H377" s="90"/>
      <c r="I377" s="91"/>
      <c r="J377" s="95"/>
      <c r="K377" s="95"/>
      <c r="L377" s="95"/>
    </row>
    <row r="378" spans="1:12" x14ac:dyDescent="0.5">
      <c r="A378" s="3"/>
      <c r="B378" s="3"/>
      <c r="C378" s="87"/>
      <c r="D378" s="8"/>
      <c r="E378" s="90"/>
      <c r="F378" s="8"/>
      <c r="G378" s="8"/>
      <c r="H378" s="90"/>
      <c r="I378" s="91"/>
      <c r="J378" s="95"/>
      <c r="K378" s="95"/>
      <c r="L378" s="95"/>
    </row>
    <row r="379" spans="1:12" x14ac:dyDescent="0.5">
      <c r="A379" s="3"/>
      <c r="B379" s="3"/>
      <c r="C379" s="87"/>
      <c r="D379" s="88"/>
      <c r="E379" s="2"/>
      <c r="F379" s="8"/>
      <c r="G379" s="88"/>
      <c r="H379" s="2"/>
      <c r="I379" s="8"/>
      <c r="J379" s="96"/>
      <c r="K379" s="95"/>
      <c r="L379" s="95"/>
    </row>
    <row r="380" spans="1:12" x14ac:dyDescent="0.5">
      <c r="A380" s="3"/>
      <c r="B380" s="3"/>
      <c r="C380" s="87"/>
      <c r="D380" s="8"/>
      <c r="E380" s="2"/>
      <c r="F380" s="8"/>
      <c r="G380" s="8"/>
      <c r="H380" s="2"/>
      <c r="I380" s="8"/>
      <c r="J380" s="95"/>
      <c r="K380" s="95"/>
      <c r="L380" s="95"/>
    </row>
    <row r="381" spans="1:12" x14ac:dyDescent="0.5">
      <c r="B381" s="3"/>
      <c r="C381" s="87"/>
      <c r="D381" s="8"/>
      <c r="E381" s="2"/>
      <c r="F381" s="8"/>
      <c r="G381" s="8"/>
      <c r="H381" s="2"/>
      <c r="I381" s="8"/>
      <c r="J381" s="95"/>
      <c r="K381" s="95"/>
      <c r="L381" s="95"/>
    </row>
    <row r="382" spans="1:12" x14ac:dyDescent="0.5">
      <c r="A382" s="3"/>
      <c r="B382" s="3"/>
      <c r="C382" s="87"/>
      <c r="D382" s="8"/>
      <c r="E382" s="2"/>
      <c r="F382" s="8"/>
      <c r="G382" s="8"/>
      <c r="H382" s="2"/>
      <c r="I382" s="8"/>
      <c r="J382" s="95"/>
      <c r="K382" s="95"/>
      <c r="L382" s="95"/>
    </row>
    <row r="383" spans="1:12" x14ac:dyDescent="0.5">
      <c r="A383" s="3"/>
      <c r="B383" s="3"/>
      <c r="C383" s="87"/>
      <c r="D383" s="8"/>
      <c r="E383" s="2"/>
      <c r="F383" s="8"/>
      <c r="G383" s="8"/>
      <c r="H383" s="2"/>
      <c r="I383" s="8"/>
      <c r="J383" s="95"/>
      <c r="K383" s="95"/>
      <c r="L383" s="95"/>
    </row>
    <row r="384" spans="1:12" x14ac:dyDescent="0.5">
      <c r="A384" s="3"/>
      <c r="B384" s="3"/>
      <c r="C384" s="87"/>
      <c r="D384" s="12"/>
      <c r="E384" s="2"/>
      <c r="F384" s="8"/>
      <c r="G384" s="88"/>
      <c r="H384" s="2"/>
      <c r="I384" s="8"/>
      <c r="J384" s="96"/>
      <c r="K384" s="95"/>
      <c r="L384" s="95"/>
    </row>
    <row r="385" spans="1:12" x14ac:dyDescent="0.5">
      <c r="A385" s="3"/>
      <c r="B385" s="3"/>
      <c r="C385" s="87"/>
      <c r="D385" s="8"/>
      <c r="E385" s="2"/>
      <c r="F385" s="8"/>
      <c r="G385" s="8"/>
      <c r="H385" s="2"/>
      <c r="I385" s="8"/>
      <c r="J385" s="95"/>
      <c r="K385" s="95"/>
      <c r="L385" s="95"/>
    </row>
    <row r="386" spans="1:12" x14ac:dyDescent="0.5">
      <c r="A386" s="3"/>
      <c r="B386" s="3"/>
      <c r="C386" s="87"/>
      <c r="D386" s="12"/>
      <c r="E386" s="2"/>
      <c r="F386" s="8"/>
      <c r="G386" s="12"/>
      <c r="H386" s="2"/>
      <c r="I386" s="8"/>
      <c r="J386" s="96"/>
      <c r="K386" s="95"/>
      <c r="L386" s="95"/>
    </row>
    <row r="387" spans="1:12" x14ac:dyDescent="0.5">
      <c r="A387" s="3"/>
      <c r="B387" s="3"/>
      <c r="C387" s="87"/>
      <c r="D387" s="8"/>
      <c r="E387" s="2"/>
      <c r="F387" s="8"/>
      <c r="G387" s="8"/>
      <c r="H387" s="2"/>
      <c r="I387" s="8"/>
      <c r="J387" s="95"/>
      <c r="K387" s="95"/>
      <c r="L387" s="95"/>
    </row>
    <row r="388" spans="1:12" x14ac:dyDescent="0.5">
      <c r="B388" s="3"/>
      <c r="C388" s="87"/>
      <c r="D388" s="8"/>
      <c r="E388" s="2"/>
      <c r="F388" s="8"/>
      <c r="G388" s="8"/>
      <c r="H388" s="2"/>
      <c r="I388" s="8"/>
      <c r="J388" s="95"/>
      <c r="K388" s="95"/>
      <c r="L388" s="95"/>
    </row>
    <row r="389" spans="1:12" x14ac:dyDescent="0.5">
      <c r="B389" s="3"/>
      <c r="C389" s="87"/>
      <c r="D389" s="8"/>
      <c r="E389" s="2"/>
      <c r="F389" s="8"/>
      <c r="G389" s="8"/>
      <c r="H389" s="2"/>
      <c r="I389" s="8"/>
      <c r="J389" s="95"/>
      <c r="K389" s="95"/>
      <c r="L389" s="95"/>
    </row>
    <row r="390" spans="1:12" x14ac:dyDescent="0.5">
      <c r="B390" s="3"/>
      <c r="C390" s="87"/>
      <c r="D390" s="8"/>
      <c r="E390" s="2"/>
      <c r="F390" s="8"/>
      <c r="G390" s="8"/>
      <c r="H390" s="2"/>
      <c r="I390" s="8"/>
      <c r="J390" s="95"/>
      <c r="K390" s="95"/>
      <c r="L390" s="95"/>
    </row>
    <row r="391" spans="1:12" x14ac:dyDescent="0.5">
      <c r="B391" s="3"/>
      <c r="C391" s="87"/>
      <c r="D391" s="12"/>
      <c r="E391" s="2"/>
      <c r="F391" s="8"/>
      <c r="G391" s="88"/>
      <c r="H391" s="2"/>
      <c r="I391" s="8"/>
      <c r="J391" s="96"/>
      <c r="K391" s="95"/>
      <c r="L391" s="95"/>
    </row>
    <row r="392" spans="1:12" x14ac:dyDescent="0.5">
      <c r="B392" s="3"/>
      <c r="C392" s="87"/>
      <c r="D392" s="12"/>
      <c r="E392" s="2"/>
      <c r="F392" s="8"/>
      <c r="G392" s="12"/>
      <c r="H392" s="2"/>
      <c r="I392" s="8"/>
      <c r="J392" s="95"/>
      <c r="K392" s="95"/>
      <c r="L392" s="95"/>
    </row>
    <row r="393" spans="1:12" x14ac:dyDescent="0.5">
      <c r="A393" s="3"/>
      <c r="B393" s="3"/>
      <c r="C393" s="87"/>
      <c r="D393" s="12"/>
      <c r="E393" s="2"/>
      <c r="F393" s="8"/>
      <c r="G393" s="12"/>
      <c r="H393" s="2"/>
      <c r="I393" s="8"/>
      <c r="J393" s="96"/>
      <c r="K393" s="95"/>
      <c r="L393" s="95"/>
    </row>
    <row r="394" spans="1:12" x14ac:dyDescent="0.5">
      <c r="A394" s="3"/>
      <c r="B394" s="3"/>
      <c r="C394" s="87"/>
      <c r="D394" s="8"/>
      <c r="E394" s="2"/>
      <c r="F394" s="8"/>
      <c r="G394" s="8"/>
      <c r="H394" s="2"/>
      <c r="I394" s="8"/>
      <c r="J394" s="95"/>
      <c r="K394" s="95"/>
      <c r="L394" s="95"/>
    </row>
    <row r="395" spans="1:12" x14ac:dyDescent="0.5">
      <c r="B395" s="3"/>
      <c r="C395" s="87"/>
      <c r="D395" s="8"/>
      <c r="E395" s="2"/>
      <c r="F395" s="8"/>
      <c r="G395" s="8"/>
      <c r="H395" s="2"/>
      <c r="I395" s="8"/>
      <c r="J395" s="95"/>
      <c r="K395" s="95"/>
      <c r="L395" s="95"/>
    </row>
    <row r="396" spans="1:12" x14ac:dyDescent="0.5">
      <c r="B396" s="3"/>
      <c r="C396" s="87"/>
      <c r="D396" s="8"/>
      <c r="E396" s="2"/>
      <c r="F396" s="8"/>
      <c r="G396" s="8"/>
      <c r="H396" s="2"/>
      <c r="I396" s="8"/>
      <c r="J396" s="95"/>
      <c r="K396" s="95"/>
      <c r="L396" s="95"/>
    </row>
    <row r="397" spans="1:12" x14ac:dyDescent="0.5">
      <c r="B397" s="3"/>
      <c r="C397" s="87"/>
      <c r="D397" s="12"/>
      <c r="E397" s="2"/>
      <c r="F397" s="8"/>
      <c r="G397" s="88"/>
      <c r="H397" s="2"/>
      <c r="I397" s="8"/>
      <c r="J397" s="96"/>
      <c r="K397" s="95"/>
      <c r="L397" s="95"/>
    </row>
    <row r="398" spans="1:12" x14ac:dyDescent="0.5">
      <c r="B398" s="3"/>
      <c r="C398" s="87"/>
      <c r="D398" s="12"/>
      <c r="E398" s="2"/>
      <c r="F398" s="8"/>
      <c r="G398" s="88"/>
      <c r="H398" s="2"/>
      <c r="I398" s="8"/>
      <c r="J398" s="96"/>
      <c r="K398" s="95"/>
      <c r="L398" s="95"/>
    </row>
    <row r="399" spans="1:12" x14ac:dyDescent="0.5">
      <c r="B399" s="3"/>
      <c r="C399" s="87"/>
      <c r="D399" s="12"/>
      <c r="E399" s="2"/>
      <c r="F399" s="8"/>
      <c r="G399" s="12"/>
      <c r="H399" s="2"/>
      <c r="I399" s="8"/>
      <c r="J399" s="95"/>
      <c r="K399" s="95"/>
      <c r="L399" s="95"/>
    </row>
    <row r="400" spans="1:12" x14ac:dyDescent="0.5">
      <c r="A400" s="3"/>
      <c r="B400" s="3"/>
      <c r="C400" s="87"/>
      <c r="D400" s="12"/>
      <c r="E400" s="2"/>
      <c r="F400" s="8"/>
      <c r="G400" s="12"/>
      <c r="H400" s="2"/>
      <c r="I400" s="8"/>
      <c r="J400" s="95"/>
      <c r="K400" s="95"/>
      <c r="L400" s="95"/>
    </row>
    <row r="401" spans="1:12" x14ac:dyDescent="0.5">
      <c r="B401" s="3"/>
      <c r="C401" s="87"/>
      <c r="D401" s="8"/>
      <c r="E401" s="2"/>
      <c r="F401" s="8"/>
      <c r="G401" s="8"/>
      <c r="H401" s="2"/>
      <c r="I401" s="8"/>
      <c r="J401" s="95"/>
      <c r="K401" s="95"/>
      <c r="L401" s="95"/>
    </row>
    <row r="402" spans="1:12" x14ac:dyDescent="0.5">
      <c r="B402" s="3"/>
      <c r="C402" s="87"/>
      <c r="D402" s="8"/>
      <c r="E402" s="2"/>
      <c r="F402" s="8"/>
      <c r="G402" s="8"/>
      <c r="H402" s="2"/>
      <c r="I402" s="8"/>
      <c r="J402" s="95"/>
      <c r="K402" s="95"/>
      <c r="L402" s="95"/>
    </row>
    <row r="403" spans="1:12" x14ac:dyDescent="0.5">
      <c r="B403" s="3"/>
      <c r="C403" s="87"/>
      <c r="D403" s="12"/>
      <c r="E403" s="2"/>
      <c r="F403" s="8"/>
      <c r="G403" s="12"/>
      <c r="H403" s="2"/>
      <c r="I403" s="8"/>
      <c r="J403" s="96"/>
      <c r="K403" s="95"/>
      <c r="L403" s="95"/>
    </row>
    <row r="404" spans="1:12" x14ac:dyDescent="0.5">
      <c r="B404" s="3"/>
      <c r="C404" s="87"/>
      <c r="D404" s="8"/>
      <c r="E404" s="2"/>
      <c r="F404" s="8"/>
      <c r="G404" s="8"/>
      <c r="H404" s="2"/>
      <c r="I404" s="8"/>
      <c r="J404" s="95"/>
      <c r="K404" s="95"/>
      <c r="L404" s="95"/>
    </row>
    <row r="405" spans="1:12" x14ac:dyDescent="0.5">
      <c r="B405" s="3"/>
      <c r="C405" s="87"/>
      <c r="D405" s="8"/>
      <c r="E405" s="2"/>
      <c r="F405" s="8"/>
      <c r="G405" s="8"/>
      <c r="H405" s="2"/>
      <c r="I405" s="8"/>
      <c r="J405" s="95"/>
      <c r="K405" s="95"/>
      <c r="L405" s="95"/>
    </row>
    <row r="406" spans="1:12" x14ac:dyDescent="0.5">
      <c r="B406" s="3"/>
      <c r="C406" s="87"/>
      <c r="D406" s="8"/>
      <c r="E406" s="2"/>
      <c r="F406" s="8"/>
      <c r="G406" s="8"/>
      <c r="H406" s="2"/>
      <c r="I406" s="8"/>
      <c r="J406" s="95"/>
      <c r="K406" s="95"/>
      <c r="L406" s="95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96"/>
      <c r="K407" s="95"/>
      <c r="L407" s="95"/>
    </row>
    <row r="408" spans="1:12" x14ac:dyDescent="0.5">
      <c r="A408" s="93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3">
    <mergeCell ref="M5:O5"/>
    <mergeCell ref="P5:R5"/>
    <mergeCell ref="A1:R1"/>
    <mergeCell ref="G4:I4"/>
    <mergeCell ref="E5:F6"/>
    <mergeCell ref="H5:I6"/>
    <mergeCell ref="K5:L6"/>
    <mergeCell ref="B4:B7"/>
    <mergeCell ref="Q6:R6"/>
    <mergeCell ref="A57:R57"/>
    <mergeCell ref="D60:F60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</mergeCells>
  <phoneticPr fontId="4" type="noConversion"/>
  <pageMargins left="0.118110236220472" right="0.118110236220472" top="0.196850393700787" bottom="0.196850393700787" header="0" footer="0"/>
  <pageSetup scale="42" orientation="landscape" r:id="rId1"/>
  <headerFooter alignWithMargins="0"/>
  <rowBreaks count="3" manualBreakCount="3">
    <brk id="55" max="17" man="1"/>
    <brk id="101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2025-07-17T11:05:05Z</cp:lastPrinted>
  <dcterms:created xsi:type="dcterms:W3CDTF">2007-02-04T08:24:33Z</dcterms:created>
  <dcterms:modified xsi:type="dcterms:W3CDTF">2025-07-17T11:05:15Z</dcterms:modified>
</cp:coreProperties>
</file>